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TE\APPDATA\LOCAL\TEMP\SOWDIR0\"/>
    </mc:Choice>
  </mc:AlternateContent>
  <xr:revisionPtr revIDLastSave="0" documentId="13_ncr:1_{54E39088-FA82-4456-B417-C6CC7BB17DF8}" xr6:coauthVersionLast="36" xr6:coauthVersionMax="36" xr10:uidLastSave="{00000000-0000-0000-0000-000000000000}"/>
  <bookViews>
    <workbookView xWindow="0" yWindow="0" windowWidth="28800" windowHeight="12240" xr2:uid="{00000000-000D-0000-FFFF-FFFF00000000}"/>
  </bookViews>
  <sheets>
    <sheet name="病棟別病床表 (2026.5)料金改定後" sheetId="36" r:id="rId1"/>
    <sheet name="病棟別病床表 (2026.4)料金改定前" sheetId="34" r:id="rId2"/>
    <sheet name="2Ｆ (2026.5.1～)" sheetId="37" r:id="rId3"/>
    <sheet name="３Ａ (2026.5.1～)" sheetId="39" r:id="rId4"/>
    <sheet name="3Ｂ (2026.5.1～) " sheetId="38" r:id="rId5"/>
    <sheet name="４Ｂ（2026.5.1～)" sheetId="41" r:id="rId6"/>
    <sheet name="４Ａ（2026.5.1～）" sheetId="42" r:id="rId7"/>
    <sheet name="5F (2026.5.1～)" sheetId="43" r:id="rId8"/>
  </sheets>
  <definedNames>
    <definedName name="_xlnm.Print_Area" localSheetId="1">'病棟別病床表 (2026.4)料金改定前'!$A$1:$Y$33</definedName>
    <definedName name="_xlnm.Print_Area" localSheetId="0">'病棟別病床表 (2026.5)料金改定後'!$A$1:$Y$33</definedName>
  </definedNames>
  <calcPr calcId="191029"/>
</workbook>
</file>

<file path=xl/calcChain.xml><?xml version="1.0" encoding="utf-8"?>
<calcChain xmlns="http://schemas.openxmlformats.org/spreadsheetml/2006/main">
  <c r="AA40" i="36" l="1"/>
  <c r="AA39" i="36"/>
  <c r="AB38" i="36"/>
  <c r="AB37" i="36"/>
  <c r="AB36" i="36"/>
  <c r="AB35" i="36"/>
  <c r="AB34" i="36"/>
  <c r="X37" i="36" l="1"/>
  <c r="T37" i="36"/>
  <c r="P37" i="36"/>
  <c r="L37" i="36"/>
  <c r="H37" i="36"/>
  <c r="D37" i="36"/>
  <c r="X36" i="36"/>
  <c r="T36" i="36"/>
  <c r="P36" i="36"/>
  <c r="L36" i="36"/>
  <c r="H36" i="36"/>
  <c r="D36" i="36"/>
  <c r="X35" i="36"/>
  <c r="T35" i="36"/>
  <c r="P35" i="36"/>
  <c r="L35" i="36"/>
  <c r="H35" i="36"/>
  <c r="D35" i="36"/>
  <c r="C39" i="36" s="1"/>
  <c r="V31" i="36"/>
  <c r="U31" i="36"/>
  <c r="R31" i="36"/>
  <c r="Q31" i="36"/>
  <c r="M31" i="36"/>
  <c r="J31" i="36"/>
  <c r="I31" i="36"/>
  <c r="F31" i="36"/>
  <c r="E31" i="36"/>
  <c r="B31" i="36"/>
  <c r="A31" i="36"/>
  <c r="AC22" i="36"/>
  <c r="AC21" i="36"/>
  <c r="AC20" i="36"/>
  <c r="AC23" i="36" l="1"/>
  <c r="Z31" i="36"/>
  <c r="H38" i="36"/>
  <c r="L38" i="36"/>
  <c r="W39" i="36"/>
  <c r="S39" i="36"/>
  <c r="P38" i="36"/>
  <c r="T38" i="36"/>
  <c r="X38" i="36"/>
  <c r="G39" i="36"/>
  <c r="K39" i="36"/>
  <c r="O39" i="36"/>
  <c r="D38" i="36"/>
  <c r="P38" i="34" l="1"/>
  <c r="L38" i="34"/>
  <c r="X37" i="34"/>
  <c r="T37" i="34"/>
  <c r="P37" i="34"/>
  <c r="L37" i="34"/>
  <c r="H37" i="34"/>
  <c r="D37" i="34"/>
  <c r="X36" i="34"/>
  <c r="T36" i="34"/>
  <c r="P36" i="34"/>
  <c r="L36" i="34"/>
  <c r="H36" i="34"/>
  <c r="D36" i="34"/>
  <c r="X35" i="34"/>
  <c r="W39" i="34" s="1"/>
  <c r="T35" i="34"/>
  <c r="P35" i="34"/>
  <c r="O39" i="34" s="1"/>
  <c r="L35" i="34"/>
  <c r="K39" i="34" s="1"/>
  <c r="H35" i="34"/>
  <c r="H38" i="34" s="1"/>
  <c r="D35" i="34"/>
  <c r="D38" i="34" s="1"/>
  <c r="V31" i="34"/>
  <c r="U31" i="34"/>
  <c r="R31" i="34"/>
  <c r="Q31" i="34"/>
  <c r="M31" i="34"/>
  <c r="J31" i="34"/>
  <c r="I31" i="34"/>
  <c r="F31" i="34"/>
  <c r="E31" i="34"/>
  <c r="B31" i="34"/>
  <c r="A31" i="34"/>
  <c r="AC20" i="34"/>
  <c r="AC19" i="34"/>
  <c r="AC18" i="34"/>
  <c r="AA41" i="36" l="1"/>
  <c r="AB37" i="34"/>
  <c r="Z31" i="34"/>
  <c r="AC21" i="34"/>
  <c r="S39" i="34"/>
  <c r="AB36" i="34"/>
  <c r="T38" i="34"/>
  <c r="X38" i="34"/>
  <c r="AB34" i="34"/>
  <c r="C39" i="34"/>
  <c r="G39" i="34"/>
  <c r="AB35" i="34"/>
  <c r="AA39" i="34" l="1"/>
  <c r="AB38" i="34"/>
  <c r="AA40" i="34" l="1"/>
  <c r="AA41" i="34" s="1"/>
</calcChain>
</file>

<file path=xl/sharedStrings.xml><?xml version="1.0" encoding="utf-8"?>
<sst xmlns="http://schemas.openxmlformats.org/spreadsheetml/2006/main" count="308" uniqueCount="67">
  <si>
    <t>重症室</t>
    <rPh sb="0" eb="2">
      <t>ジュウショウ</t>
    </rPh>
    <rPh sb="2" eb="3">
      <t>シツ</t>
    </rPh>
    <phoneticPr fontId="2"/>
  </si>
  <si>
    <t>区分</t>
    <rPh sb="0" eb="2">
      <t>クブン</t>
    </rPh>
    <phoneticPr fontId="2"/>
  </si>
  <si>
    <t>室料</t>
    <rPh sb="0" eb="1">
      <t>シツ</t>
    </rPh>
    <rPh sb="1" eb="2">
      <t>リョウ</t>
    </rPh>
    <phoneticPr fontId="2"/>
  </si>
  <si>
    <t>人数</t>
    <rPh sb="0" eb="1">
      <t>ヒト</t>
    </rPh>
    <rPh sb="1" eb="2">
      <t>カズ</t>
    </rPh>
    <phoneticPr fontId="2"/>
  </si>
  <si>
    <t>部屋</t>
    <rPh sb="0" eb="2">
      <t>ヘヤ</t>
    </rPh>
    <phoneticPr fontId="2"/>
  </si>
  <si>
    <t>５Ｆ病棟（回復)</t>
    <rPh sb="2" eb="4">
      <t>ビョウトウ</t>
    </rPh>
    <rPh sb="5" eb="7">
      <t>カイフク</t>
    </rPh>
    <phoneticPr fontId="2"/>
  </si>
  <si>
    <t>２Ｆ病棟</t>
    <rPh sb="2" eb="4">
      <t>ビョウトウ</t>
    </rPh>
    <phoneticPr fontId="2"/>
  </si>
  <si>
    <t>回復C</t>
    <rPh sb="0" eb="2">
      <t>カイフク</t>
    </rPh>
    <phoneticPr fontId="2"/>
  </si>
  <si>
    <t>回復Ｂ</t>
    <rPh sb="0" eb="2">
      <t>カイフク</t>
    </rPh>
    <phoneticPr fontId="2"/>
  </si>
  <si>
    <t>回復A</t>
    <rPh sb="0" eb="2">
      <t>カイフク</t>
    </rPh>
    <phoneticPr fontId="2"/>
  </si>
  <si>
    <t>一般Ｂ</t>
  </si>
  <si>
    <t>４Ｂ病棟</t>
    <rPh sb="2" eb="4">
      <t>ビョウトウ</t>
    </rPh>
    <phoneticPr fontId="2"/>
  </si>
  <si>
    <t>HC2</t>
    <phoneticPr fontId="2"/>
  </si>
  <si>
    <t>HC1</t>
    <phoneticPr fontId="2"/>
  </si>
  <si>
    <t>３Ｂ病棟</t>
    <rPh sb="2" eb="4">
      <t>ビョウトウ</t>
    </rPh>
    <phoneticPr fontId="2"/>
  </si>
  <si>
    <t>一般Ａ</t>
  </si>
  <si>
    <t>ＪＡ静岡厚生連静岡厚生病院</t>
    <rPh sb="2" eb="4">
      <t>シズオカ</t>
    </rPh>
    <rPh sb="4" eb="6">
      <t>コウセイ</t>
    </rPh>
    <rPh sb="6" eb="7">
      <t>レン</t>
    </rPh>
    <rPh sb="7" eb="9">
      <t>シズオカ</t>
    </rPh>
    <rPh sb="9" eb="11">
      <t>コウセイ</t>
    </rPh>
    <rPh sb="11" eb="13">
      <t>ビョウイン</t>
    </rPh>
    <phoneticPr fontId="2"/>
  </si>
  <si>
    <t>リハビリテーション科　他</t>
    <rPh sb="9" eb="10">
      <t>カ</t>
    </rPh>
    <rPh sb="11" eb="12">
      <t>ホカ</t>
    </rPh>
    <phoneticPr fontId="2"/>
  </si>
  <si>
    <t>有料個室</t>
    <rPh sb="0" eb="2">
      <t>ユウリョウ</t>
    </rPh>
    <rPh sb="2" eb="4">
      <t>コシツ</t>
    </rPh>
    <phoneticPr fontId="2"/>
  </si>
  <si>
    <t>総合計</t>
    <rPh sb="0" eb="2">
      <t>ソウゴウ</t>
    </rPh>
    <rPh sb="2" eb="3">
      <t>ケイ</t>
    </rPh>
    <phoneticPr fontId="2"/>
  </si>
  <si>
    <t>1室あたり
（税込）</t>
    <rPh sb="1" eb="2">
      <t>シツ</t>
    </rPh>
    <rPh sb="7" eb="9">
      <t>ゼイコミ</t>
    </rPh>
    <phoneticPr fontId="2"/>
  </si>
  <si>
    <t>1室あたり
（税抜）</t>
    <rPh sb="1" eb="2">
      <t>シツ</t>
    </rPh>
    <rPh sb="7" eb="9">
      <t>ゼイヌキ</t>
    </rPh>
    <phoneticPr fontId="2"/>
  </si>
  <si>
    <t>（最大265床の30％以下79床まで）</t>
    <rPh sb="1" eb="3">
      <t>サイダイ</t>
    </rPh>
    <rPh sb="6" eb="7">
      <t>ユカ</t>
    </rPh>
    <rPh sb="11" eb="13">
      <t>イカ</t>
    </rPh>
    <rPh sb="15" eb="16">
      <t>ユカ</t>
    </rPh>
    <phoneticPr fontId="2"/>
  </si>
  <si>
    <t>（5000円以下）</t>
    <rPh sb="5" eb="6">
      <t>エン</t>
    </rPh>
    <rPh sb="6" eb="8">
      <t>イカ</t>
    </rPh>
    <phoneticPr fontId="2"/>
  </si>
  <si>
    <t>４Ａ病棟</t>
    <rPh sb="2" eb="4">
      <t>ビョウトウ</t>
    </rPh>
    <phoneticPr fontId="2"/>
  </si>
  <si>
    <t>３Ａ病棟</t>
    <rPh sb="2" eb="4">
      <t>ビョウトウ</t>
    </rPh>
    <phoneticPr fontId="2"/>
  </si>
  <si>
    <t>４Ａ病棟（回復)</t>
    <rPh sb="2" eb="4">
      <t>ビョウトウ</t>
    </rPh>
    <phoneticPr fontId="2"/>
  </si>
  <si>
    <t>回復B</t>
    <rPh sb="0" eb="2">
      <t>カイフク</t>
    </rPh>
    <phoneticPr fontId="2"/>
  </si>
  <si>
    <t>トイレ、洗面、ロッカー、照明、小机、椅子</t>
    <rPh sb="4" eb="6">
      <t>センメン</t>
    </rPh>
    <rPh sb="12" eb="14">
      <t>ショウメイ</t>
    </rPh>
    <rPh sb="15" eb="17">
      <t>コヅクエ</t>
    </rPh>
    <rPh sb="18" eb="20">
      <t>イス</t>
    </rPh>
    <phoneticPr fontId="2"/>
  </si>
  <si>
    <t>洗面、ロッカー、照明、小机、椅子</t>
    <rPh sb="0" eb="2">
      <t>センメン</t>
    </rPh>
    <rPh sb="8" eb="10">
      <t>ショウメイ</t>
    </rPh>
    <rPh sb="11" eb="13">
      <t>コヅクエ</t>
    </rPh>
    <rPh sb="14" eb="16">
      <t>イス</t>
    </rPh>
    <phoneticPr fontId="2"/>
  </si>
  <si>
    <t>一般Ａ</t>
    <rPh sb="0" eb="2">
      <t>イッパン</t>
    </rPh>
    <phoneticPr fontId="2"/>
  </si>
  <si>
    <t>一般Ｂ</t>
    <rPh sb="0" eb="2">
      <t>イッパン</t>
    </rPh>
    <phoneticPr fontId="2"/>
  </si>
  <si>
    <t>室料差額</t>
    <rPh sb="0" eb="2">
      <t>シツリョウ</t>
    </rPh>
    <rPh sb="2" eb="4">
      <t>サガク</t>
    </rPh>
    <phoneticPr fontId="2"/>
  </si>
  <si>
    <t>設備等</t>
    <rPh sb="0" eb="2">
      <t>セツビ</t>
    </rPh>
    <rPh sb="2" eb="3">
      <t>ナド</t>
    </rPh>
    <phoneticPr fontId="2"/>
  </si>
  <si>
    <t>回復Ａ</t>
    <rPh sb="0" eb="2">
      <t>カイフク</t>
    </rPh>
    <phoneticPr fontId="2"/>
  </si>
  <si>
    <t>回復Ｃ</t>
    <rPh sb="0" eb="2">
      <t>カイフク</t>
    </rPh>
    <phoneticPr fontId="2"/>
  </si>
  <si>
    <t>３Ａ、３Ｂ、４Ｂ</t>
    <phoneticPr fontId="2"/>
  </si>
  <si>
    <t>４Ａ、５階</t>
    <rPh sb="4" eb="5">
      <t>カイ</t>
    </rPh>
    <phoneticPr fontId="2"/>
  </si>
  <si>
    <t>５階</t>
    <rPh sb="1" eb="2">
      <t>カイ</t>
    </rPh>
    <phoneticPr fontId="2"/>
  </si>
  <si>
    <t>２階、３Ａ、３Ｂ、４Ｂ</t>
    <rPh sb="1" eb="2">
      <t>カイ</t>
    </rPh>
    <phoneticPr fontId="2"/>
  </si>
  <si>
    <t>病棟</t>
    <rPh sb="0" eb="1">
      <t>ビョウ</t>
    </rPh>
    <rPh sb="1" eb="2">
      <t>トウ</t>
    </rPh>
    <phoneticPr fontId="2"/>
  </si>
  <si>
    <t>(税込)</t>
    <rPh sb="1" eb="3">
      <t>ゼイコミ</t>
    </rPh>
    <phoneticPr fontId="2"/>
  </si>
  <si>
    <t>個室使用料金表</t>
    <rPh sb="0" eb="2">
      <t>コシツ</t>
    </rPh>
    <rPh sb="2" eb="4">
      <t>シヨウ</t>
    </rPh>
    <rPh sb="4" eb="6">
      <t>リョウキン</t>
    </rPh>
    <rPh sb="6" eb="7">
      <t>ヒョウ</t>
    </rPh>
    <phoneticPr fontId="2"/>
  </si>
  <si>
    <t>部屋番号</t>
    <rPh sb="0" eb="2">
      <t>ヘヤ</t>
    </rPh>
    <rPh sb="2" eb="4">
      <t>バンゴウ</t>
    </rPh>
    <phoneticPr fontId="2"/>
  </si>
  <si>
    <t>個室料金（円）</t>
    <rPh sb="0" eb="2">
      <t>コシツ</t>
    </rPh>
    <rPh sb="2" eb="4">
      <t>リョウキン</t>
    </rPh>
    <rPh sb="5" eb="6">
      <t>エン</t>
    </rPh>
    <phoneticPr fontId="2"/>
  </si>
  <si>
    <t>５Ｆ病棟</t>
    <rPh sb="2" eb="4">
      <t>ビョウトウ</t>
    </rPh>
    <phoneticPr fontId="2"/>
  </si>
  <si>
    <t>外科・脳外科・産婦人科</t>
    <rPh sb="0" eb="2">
      <t>ゲカ</t>
    </rPh>
    <rPh sb="3" eb="6">
      <t>ノウゲカ</t>
    </rPh>
    <rPh sb="4" eb="6">
      <t>ゲカ</t>
    </rPh>
    <rPh sb="7" eb="11">
      <t>サンフジンカ</t>
    </rPh>
    <phoneticPr fontId="2"/>
  </si>
  <si>
    <t>内科・小児科</t>
    <rPh sb="0" eb="2">
      <t>ナイカ</t>
    </rPh>
    <rPh sb="3" eb="6">
      <t>ショウニカ</t>
    </rPh>
    <phoneticPr fontId="2"/>
  </si>
  <si>
    <t>一般B</t>
    <phoneticPr fontId="2"/>
  </si>
  <si>
    <t>内科・外科・整形外科・皮膚科・リウマチ科</t>
    <rPh sb="0" eb="2">
      <t>ナイカ</t>
    </rPh>
    <rPh sb="3" eb="5">
      <t>ゲカ</t>
    </rPh>
    <rPh sb="6" eb="8">
      <t>セイケイ</t>
    </rPh>
    <rPh sb="8" eb="10">
      <t>ゲカ</t>
    </rPh>
    <rPh sb="11" eb="14">
      <t>ヒフカ</t>
    </rPh>
    <rPh sb="19" eb="20">
      <t>カ</t>
    </rPh>
    <phoneticPr fontId="2"/>
  </si>
  <si>
    <t>整形外科・リウマチ科・耳鼻科</t>
    <phoneticPr fontId="2"/>
  </si>
  <si>
    <t>一般C</t>
    <rPh sb="0" eb="2">
      <t>イッパン</t>
    </rPh>
    <phoneticPr fontId="2"/>
  </si>
  <si>
    <t>４Ｂ病棟（地域包括ケア）</t>
    <rPh sb="2" eb="4">
      <t>ビョウトウ</t>
    </rPh>
    <phoneticPr fontId="2"/>
  </si>
  <si>
    <t>4B</t>
    <phoneticPr fontId="2"/>
  </si>
  <si>
    <t>令和8年4月1日時点</t>
    <rPh sb="0" eb="2">
      <t>レイワ</t>
    </rPh>
    <rPh sb="3" eb="4">
      <t>ネン</t>
    </rPh>
    <rPh sb="5" eb="6">
      <t>ガツ</t>
    </rPh>
    <rPh sb="7" eb="8">
      <t>ニチ</t>
    </rPh>
    <rPh sb="8" eb="10">
      <t>ジテン</t>
    </rPh>
    <phoneticPr fontId="2"/>
  </si>
  <si>
    <t>令和8年5月1日時点</t>
    <rPh sb="0" eb="2">
      <t>レイワ</t>
    </rPh>
    <rPh sb="3" eb="4">
      <t>ネン</t>
    </rPh>
    <rPh sb="5" eb="6">
      <t>ガツ</t>
    </rPh>
    <rPh sb="7" eb="8">
      <t>ニチ</t>
    </rPh>
    <rPh sb="8" eb="10">
      <t>ジテン</t>
    </rPh>
    <phoneticPr fontId="2"/>
  </si>
  <si>
    <t>一般A</t>
    <phoneticPr fontId="2"/>
  </si>
  <si>
    <t>回復D</t>
    <rPh sb="0" eb="2">
      <t>カイフク</t>
    </rPh>
    <phoneticPr fontId="2"/>
  </si>
  <si>
    <t>地ケB</t>
    <rPh sb="0" eb="1">
      <t>チ</t>
    </rPh>
    <phoneticPr fontId="2"/>
  </si>
  <si>
    <t>地ケA</t>
    <rPh sb="0" eb="1">
      <t>チ</t>
    </rPh>
    <phoneticPr fontId="2"/>
  </si>
  <si>
    <t>地ケＡ</t>
    <rPh sb="0" eb="1">
      <t>チ</t>
    </rPh>
    <phoneticPr fontId="2"/>
  </si>
  <si>
    <t>地ケＢ</t>
    <rPh sb="0" eb="1">
      <t>チ</t>
    </rPh>
    <phoneticPr fontId="2"/>
  </si>
  <si>
    <t>４Ｂ</t>
  </si>
  <si>
    <t>４Ｂ</t>
    <phoneticPr fontId="2"/>
  </si>
  <si>
    <t>３Ａ、３Ｂ</t>
    <phoneticPr fontId="2"/>
  </si>
  <si>
    <t>２階、３Ａ、３Ｂ</t>
    <rPh sb="1" eb="2">
      <t>カイ</t>
    </rPh>
    <phoneticPr fontId="2"/>
  </si>
  <si>
    <t>回復Ｄ</t>
    <rPh sb="0" eb="2">
      <t>カイフク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</si>
</sst>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[$-411]ggge&quot;年&quot;m&quot;月&quot;d&quot;日&quot;;@"/>
    <numFmt numFmtId="177" formatCode="#&quot;人&quot;&quot;床&quot;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P創英角ｺﾞｼｯｸUB"/>
      <family val="3"/>
      <charset val="128"/>
    </font>
    <font>
      <sz val="10"/>
      <name val="HGP創英角ｺﾞｼｯｸUB"/>
      <family val="3"/>
      <charset val="128"/>
    </font>
    <font>
      <b/>
      <sz val="14"/>
      <name val="HGP創英角ｺﾞｼｯｸUB"/>
      <family val="3"/>
      <charset val="128"/>
    </font>
    <font>
      <sz val="9"/>
      <name val="HGP創英角ｺﾞｼｯｸUB"/>
      <family val="3"/>
      <charset val="128"/>
    </font>
    <font>
      <sz val="8"/>
      <name val="HGP創英角ｺﾞｼｯｸUB"/>
      <family val="3"/>
      <charset val="128"/>
    </font>
    <font>
      <sz val="11"/>
      <name val="HG丸ｺﾞｼｯｸM-PRO"/>
      <family val="3"/>
      <charset val="128"/>
    </font>
    <font>
      <b/>
      <sz val="72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48"/>
      <name val="HG丸ｺﾞｼｯｸM-PRO"/>
      <family val="3"/>
      <charset val="128"/>
    </font>
    <font>
      <b/>
      <sz val="36"/>
      <name val="HG丸ｺﾞｼｯｸM-PRO"/>
      <family val="3"/>
      <charset val="128"/>
    </font>
    <font>
      <b/>
      <sz val="40"/>
      <name val="HG丸ｺﾞｼｯｸM-PRO"/>
      <family val="3"/>
      <charset val="128"/>
    </font>
    <font>
      <b/>
      <sz val="24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6"/>
      <name val="HGP創英角ｺﾞｼｯｸUB"/>
      <family val="3"/>
      <charset val="128"/>
    </font>
    <font>
      <b/>
      <sz val="10"/>
      <name val="HGP創英角ｺﾞｼｯｸUB"/>
      <family val="3"/>
      <charset val="128"/>
    </font>
    <font>
      <b/>
      <sz val="9"/>
      <name val="HGP創英角ｺﾞｼｯｸUB"/>
      <family val="3"/>
      <charset val="128"/>
    </font>
    <font>
      <b/>
      <sz val="11"/>
      <name val="HGP創英角ｺﾞｼｯｸUB"/>
      <family val="3"/>
      <charset val="128"/>
    </font>
    <font>
      <b/>
      <sz val="8"/>
      <name val="HGP創英角ｺﾞｼｯｸUB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Gray"/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4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>
      <alignment vertical="center"/>
    </xf>
    <xf numFmtId="38" fontId="4" fillId="0" borderId="2" xfId="1" applyFont="1" applyFill="1" applyBorder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>
      <alignment vertical="center"/>
    </xf>
    <xf numFmtId="38" fontId="4" fillId="0" borderId="4" xfId="1" applyFont="1" applyFill="1" applyBorder="1">
      <alignment vertical="center"/>
    </xf>
    <xf numFmtId="0" fontId="4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>
      <alignment vertical="center"/>
    </xf>
    <xf numFmtId="38" fontId="4" fillId="0" borderId="8" xfId="1" applyFont="1" applyFill="1" applyBorder="1">
      <alignment vertical="center"/>
    </xf>
    <xf numFmtId="0" fontId="6" fillId="0" borderId="9" xfId="0" applyFont="1" applyFill="1" applyBorder="1">
      <alignment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6" fillId="0" borderId="10" xfId="0" applyFont="1" applyFill="1" applyBorder="1">
      <alignment vertical="center"/>
    </xf>
    <xf numFmtId="0" fontId="6" fillId="0" borderId="9" xfId="0" applyFont="1" applyFill="1" applyBorder="1" applyAlignment="1">
      <alignment vertical="center" shrinkToFit="1"/>
    </xf>
    <xf numFmtId="0" fontId="6" fillId="0" borderId="12" xfId="0" applyFont="1" applyFill="1" applyBorder="1">
      <alignment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7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14" xfId="0" applyFont="1" applyFill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6" fillId="0" borderId="18" xfId="0" applyFont="1" applyFill="1" applyBorder="1">
      <alignment vertical="center"/>
    </xf>
    <xf numFmtId="0" fontId="4" fillId="0" borderId="3" xfId="0" applyFont="1" applyFill="1" applyBorder="1">
      <alignment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>
      <alignment vertical="center"/>
    </xf>
    <xf numFmtId="38" fontId="4" fillId="0" borderId="20" xfId="1" applyFont="1" applyFill="1" applyBorder="1">
      <alignment vertical="center"/>
    </xf>
    <xf numFmtId="0" fontId="6" fillId="0" borderId="21" xfId="0" applyFont="1" applyFill="1" applyBorder="1">
      <alignment vertical="center"/>
    </xf>
    <xf numFmtId="0" fontId="4" fillId="0" borderId="19" xfId="0" applyFont="1" applyFill="1" applyBorder="1">
      <alignment vertical="center"/>
    </xf>
    <xf numFmtId="0" fontId="6" fillId="0" borderId="22" xfId="0" applyFont="1" applyFill="1" applyBorder="1">
      <alignment vertical="center"/>
    </xf>
    <xf numFmtId="0" fontId="6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6" fillId="0" borderId="12" xfId="0" applyFont="1" applyFill="1" applyBorder="1" applyAlignment="1">
      <alignment horizontal="center" vertical="center"/>
    </xf>
    <xf numFmtId="38" fontId="4" fillId="0" borderId="24" xfId="1" applyFont="1" applyFill="1" applyBorder="1">
      <alignment vertical="center"/>
    </xf>
    <xf numFmtId="0" fontId="3" fillId="0" borderId="24" xfId="0" applyFont="1" applyFill="1" applyBorder="1">
      <alignment vertical="center"/>
    </xf>
    <xf numFmtId="0" fontId="3" fillId="0" borderId="24" xfId="0" applyFont="1" applyFill="1" applyBorder="1" applyAlignment="1">
      <alignment vertical="center"/>
    </xf>
    <xf numFmtId="0" fontId="3" fillId="0" borderId="24" xfId="0" applyFont="1" applyFill="1" applyBorder="1" applyAlignment="1">
      <alignment vertical="center" shrinkToFit="1"/>
    </xf>
    <xf numFmtId="0" fontId="7" fillId="0" borderId="24" xfId="0" applyFont="1" applyFill="1" applyBorder="1" applyAlignment="1">
      <alignment horizontal="center" vertical="center" wrapText="1" shrinkToFit="1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5" fontId="8" fillId="0" borderId="25" xfId="0" applyNumberFormat="1" applyFont="1" applyFill="1" applyBorder="1">
      <alignment vertical="center"/>
    </xf>
    <xf numFmtId="0" fontId="8" fillId="0" borderId="27" xfId="0" applyFont="1" applyFill="1" applyBorder="1" applyAlignment="1">
      <alignment horizontal="center" vertical="center"/>
    </xf>
    <xf numFmtId="5" fontId="8" fillId="0" borderId="27" xfId="0" applyNumberFormat="1" applyFont="1" applyFill="1" applyBorder="1">
      <alignment vertical="center"/>
    </xf>
    <xf numFmtId="0" fontId="8" fillId="0" borderId="28" xfId="0" applyFont="1" applyFill="1" applyBorder="1" applyAlignment="1">
      <alignment horizontal="center" vertical="center"/>
    </xf>
    <xf numFmtId="5" fontId="8" fillId="0" borderId="28" xfId="0" applyNumberFormat="1" applyFont="1" applyFill="1" applyBorder="1">
      <alignment vertical="center"/>
    </xf>
    <xf numFmtId="5" fontId="8" fillId="0" borderId="29" xfId="0" applyNumberFormat="1" applyFont="1" applyFill="1" applyBorder="1" applyAlignment="1">
      <alignment horizontal="left" vertical="center"/>
    </xf>
    <xf numFmtId="5" fontId="8" fillId="0" borderId="31" xfId="0" applyNumberFormat="1" applyFont="1" applyFill="1" applyBorder="1" applyAlignment="1">
      <alignment horizontal="left" vertical="center"/>
    </xf>
    <xf numFmtId="5" fontId="8" fillId="0" borderId="32" xfId="0" applyNumberFormat="1" applyFont="1" applyFill="1" applyBorder="1" applyAlignment="1">
      <alignment horizontal="left" vertical="center"/>
    </xf>
    <xf numFmtId="0" fontId="8" fillId="0" borderId="29" xfId="0" applyFont="1" applyFill="1" applyBorder="1">
      <alignment vertical="center"/>
    </xf>
    <xf numFmtId="0" fontId="8" fillId="0" borderId="31" xfId="0" applyFont="1" applyFill="1" applyBorder="1">
      <alignment vertical="center"/>
    </xf>
    <xf numFmtId="0" fontId="8" fillId="0" borderId="32" xfId="0" applyFont="1" applyFill="1" applyBorder="1">
      <alignment vertical="center"/>
    </xf>
    <xf numFmtId="0" fontId="3" fillId="6" borderId="33" xfId="0" applyFont="1" applyFill="1" applyBorder="1">
      <alignment vertical="center"/>
    </xf>
    <xf numFmtId="0" fontId="3" fillId="6" borderId="34" xfId="0" applyFont="1" applyFill="1" applyBorder="1">
      <alignment vertical="center"/>
    </xf>
    <xf numFmtId="0" fontId="3" fillId="6" borderId="35" xfId="0" applyFont="1" applyFill="1" applyBorder="1">
      <alignment vertical="center"/>
    </xf>
    <xf numFmtId="0" fontId="3" fillId="6" borderId="36" xfId="0" applyFont="1" applyFill="1" applyBorder="1">
      <alignment vertical="center"/>
    </xf>
    <xf numFmtId="0" fontId="3" fillId="6" borderId="37" xfId="0" applyFont="1" applyFill="1" applyBorder="1">
      <alignment vertical="center"/>
    </xf>
    <xf numFmtId="0" fontId="3" fillId="6" borderId="38" xfId="0" applyFont="1" applyFill="1" applyBorder="1">
      <alignment vertical="center"/>
    </xf>
    <xf numFmtId="177" fontId="3" fillId="0" borderId="24" xfId="0" applyNumberFormat="1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right"/>
    </xf>
    <xf numFmtId="0" fontId="13" fillId="3" borderId="39" xfId="0" applyFont="1" applyFill="1" applyBorder="1" applyAlignment="1">
      <alignment horizontal="center" vertical="center"/>
    </xf>
    <xf numFmtId="0" fontId="13" fillId="0" borderId="39" xfId="0" applyFont="1" applyBorder="1" applyAlignment="1">
      <alignment horizontal="center" vertical="center" shrinkToFit="1"/>
    </xf>
    <xf numFmtId="0" fontId="10" fillId="0" borderId="0" xfId="0" applyFont="1" applyBorder="1">
      <alignment vertical="center"/>
    </xf>
    <xf numFmtId="0" fontId="11" fillId="3" borderId="40" xfId="0" applyFont="1" applyFill="1" applyBorder="1" applyAlignment="1">
      <alignment horizontal="center" vertical="center"/>
    </xf>
    <xf numFmtId="38" fontId="11" fillId="0" borderId="40" xfId="1" applyFont="1" applyBorder="1">
      <alignment vertical="center"/>
    </xf>
    <xf numFmtId="0" fontId="11" fillId="3" borderId="24" xfId="0" applyFont="1" applyFill="1" applyBorder="1" applyAlignment="1">
      <alignment horizontal="center" vertical="center"/>
    </xf>
    <xf numFmtId="38" fontId="11" fillId="0" borderId="24" xfId="1" applyFont="1" applyBorder="1">
      <alignment vertical="center"/>
    </xf>
    <xf numFmtId="0" fontId="14" fillId="0" borderId="0" xfId="0" applyFont="1" applyAlignment="1">
      <alignment horizontal="right" vertical="center"/>
    </xf>
    <xf numFmtId="0" fontId="6" fillId="0" borderId="6" xfId="0" applyFont="1" applyFill="1" applyBorder="1">
      <alignment vertical="center"/>
    </xf>
    <xf numFmtId="38" fontId="4" fillId="0" borderId="24" xfId="1" applyFont="1" applyFill="1" applyBorder="1" applyAlignment="1">
      <alignment vertical="center" shrinkToFit="1"/>
    </xf>
    <xf numFmtId="0" fontId="6" fillId="5" borderId="10" xfId="0" applyFont="1" applyFill="1" applyBorder="1" applyAlignment="1">
      <alignment horizontal="center" vertical="center"/>
    </xf>
    <xf numFmtId="38" fontId="4" fillId="5" borderId="4" xfId="1" applyFont="1" applyFill="1" applyBorder="1">
      <alignment vertical="center"/>
    </xf>
    <xf numFmtId="0" fontId="8" fillId="0" borderId="44" xfId="0" applyFont="1" applyFill="1" applyBorder="1" applyAlignment="1">
      <alignment horizontal="center" vertical="center"/>
    </xf>
    <xf numFmtId="5" fontId="8" fillId="0" borderId="44" xfId="0" applyNumberFormat="1" applyFont="1" applyFill="1" applyBorder="1">
      <alignment vertical="center"/>
    </xf>
    <xf numFmtId="5" fontId="8" fillId="0" borderId="45" xfId="0" applyNumberFormat="1" applyFont="1" applyFill="1" applyBorder="1" applyAlignment="1">
      <alignment horizontal="left" vertical="center"/>
    </xf>
    <xf numFmtId="0" fontId="8" fillId="0" borderId="45" xfId="0" applyFont="1" applyFill="1" applyBorder="1">
      <alignment vertical="center"/>
    </xf>
    <xf numFmtId="0" fontId="8" fillId="0" borderId="46" xfId="0" applyFont="1" applyFill="1" applyBorder="1" applyAlignment="1">
      <alignment horizontal="center" vertical="center"/>
    </xf>
    <xf numFmtId="5" fontId="8" fillId="0" borderId="46" xfId="0" applyNumberFormat="1" applyFont="1" applyFill="1" applyBorder="1">
      <alignment vertical="center"/>
    </xf>
    <xf numFmtId="5" fontId="8" fillId="0" borderId="47" xfId="0" applyNumberFormat="1" applyFont="1" applyFill="1" applyBorder="1" applyAlignment="1">
      <alignment horizontal="left" vertical="center"/>
    </xf>
    <xf numFmtId="0" fontId="8" fillId="0" borderId="47" xfId="0" applyFont="1" applyFill="1" applyBorder="1">
      <alignment vertical="center"/>
    </xf>
    <xf numFmtId="0" fontId="8" fillId="0" borderId="48" xfId="0" applyFont="1" applyFill="1" applyBorder="1" applyAlignment="1">
      <alignment horizontal="center" vertical="center"/>
    </xf>
    <xf numFmtId="5" fontId="8" fillId="0" borderId="48" xfId="0" applyNumberFormat="1" applyFont="1" applyFill="1" applyBorder="1">
      <alignment vertical="center"/>
    </xf>
    <xf numFmtId="5" fontId="8" fillId="0" borderId="49" xfId="0" applyNumberFormat="1" applyFont="1" applyFill="1" applyBorder="1" applyAlignment="1">
      <alignment horizontal="left" vertical="center"/>
    </xf>
    <xf numFmtId="0" fontId="8" fillId="0" borderId="49" xfId="0" applyFont="1" applyFill="1" applyBorder="1">
      <alignment vertical="center"/>
    </xf>
    <xf numFmtId="0" fontId="8" fillId="5" borderId="33" xfId="0" applyFont="1" applyFill="1" applyBorder="1" applyAlignment="1">
      <alignment horizontal="center" vertical="center"/>
    </xf>
    <xf numFmtId="0" fontId="8" fillId="5" borderId="34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 shrinkToFit="1"/>
    </xf>
    <xf numFmtId="3" fontId="3" fillId="0" borderId="33" xfId="0" applyNumberFormat="1" applyFont="1" applyFill="1" applyBorder="1" applyAlignment="1">
      <alignment horizontal="right" vertical="center" wrapText="1" shrinkToFit="1"/>
    </xf>
    <xf numFmtId="3" fontId="3" fillId="0" borderId="34" xfId="0" applyNumberFormat="1" applyFont="1" applyFill="1" applyBorder="1" applyAlignment="1">
      <alignment horizontal="right" vertical="center" wrapText="1" shrinkToFit="1"/>
    </xf>
    <xf numFmtId="3" fontId="3" fillId="0" borderId="33" xfId="0" applyNumberFormat="1" applyFont="1" applyFill="1" applyBorder="1" applyAlignment="1">
      <alignment horizontal="right" vertical="center" wrapText="1"/>
    </xf>
    <xf numFmtId="3" fontId="3" fillId="0" borderId="34" xfId="0" applyNumberFormat="1" applyFont="1" applyFill="1" applyBorder="1" applyAlignment="1">
      <alignment horizontal="right" vertical="center" wrapText="1"/>
    </xf>
    <xf numFmtId="0" fontId="4" fillId="6" borderId="7" xfId="0" applyFont="1" applyFill="1" applyBorder="1" applyAlignment="1">
      <alignment horizontal="center" vertical="center"/>
    </xf>
    <xf numFmtId="0" fontId="4" fillId="6" borderId="8" xfId="0" applyFont="1" applyFill="1" applyBorder="1">
      <alignment vertical="center"/>
    </xf>
    <xf numFmtId="38" fontId="4" fillId="6" borderId="4" xfId="1" applyFont="1" applyFill="1" applyBorder="1">
      <alignment vertical="center"/>
    </xf>
    <xf numFmtId="0" fontId="6" fillId="6" borderId="12" xfId="0" applyFont="1" applyFill="1" applyBorder="1" applyAlignment="1">
      <alignment horizontal="center" vertical="center"/>
    </xf>
    <xf numFmtId="0" fontId="15" fillId="0" borderId="49" xfId="0" applyFont="1" applyFill="1" applyBorder="1">
      <alignment vertical="center"/>
    </xf>
    <xf numFmtId="0" fontId="3" fillId="0" borderId="10" xfId="0" applyFont="1" applyFill="1" applyBorder="1">
      <alignment vertical="center"/>
    </xf>
    <xf numFmtId="0" fontId="3" fillId="0" borderId="24" xfId="0" applyFont="1" applyFill="1" applyBorder="1" applyAlignment="1">
      <alignment horizontal="center" vertical="center" shrinkToFit="1"/>
    </xf>
    <xf numFmtId="3" fontId="3" fillId="0" borderId="33" xfId="0" applyNumberFormat="1" applyFont="1" applyFill="1" applyBorder="1" applyAlignment="1">
      <alignment horizontal="right" vertical="center" wrapText="1" shrinkToFit="1"/>
    </xf>
    <xf numFmtId="3" fontId="3" fillId="0" borderId="34" xfId="0" applyNumberFormat="1" applyFont="1" applyFill="1" applyBorder="1" applyAlignment="1">
      <alignment horizontal="right" vertical="center" wrapText="1" shrinkToFit="1"/>
    </xf>
    <xf numFmtId="3" fontId="3" fillId="0" borderId="33" xfId="0" applyNumberFormat="1" applyFont="1" applyFill="1" applyBorder="1" applyAlignment="1">
      <alignment horizontal="right" vertical="center" wrapText="1"/>
    </xf>
    <xf numFmtId="3" fontId="3" fillId="0" borderId="34" xfId="0" applyNumberFormat="1" applyFont="1" applyFill="1" applyBorder="1" applyAlignment="1">
      <alignment horizontal="right" vertical="center" wrapText="1"/>
    </xf>
    <xf numFmtId="0" fontId="3" fillId="5" borderId="33" xfId="0" applyFont="1" applyFill="1" applyBorder="1" applyAlignment="1">
      <alignment horizontal="center" vertical="center"/>
    </xf>
    <xf numFmtId="0" fontId="3" fillId="5" borderId="34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5" fontId="3" fillId="0" borderId="45" xfId="0" applyNumberFormat="1" applyFont="1" applyFill="1" applyBorder="1" applyAlignment="1">
      <alignment horizontal="left" vertical="center"/>
    </xf>
    <xf numFmtId="0" fontId="3" fillId="0" borderId="45" xfId="0" applyFont="1" applyFill="1" applyBorder="1">
      <alignment vertical="center"/>
    </xf>
    <xf numFmtId="0" fontId="3" fillId="0" borderId="48" xfId="0" applyFont="1" applyFill="1" applyBorder="1" applyAlignment="1">
      <alignment horizontal="center" vertical="center"/>
    </xf>
    <xf numFmtId="5" fontId="3" fillId="0" borderId="49" xfId="0" applyNumberFormat="1" applyFont="1" applyFill="1" applyBorder="1" applyAlignment="1">
      <alignment horizontal="left" vertical="center"/>
    </xf>
    <xf numFmtId="0" fontId="3" fillId="0" borderId="49" xfId="0" applyFont="1" applyFill="1" applyBorder="1">
      <alignment vertical="center"/>
    </xf>
    <xf numFmtId="0" fontId="3" fillId="0" borderId="52" xfId="0" applyFont="1" applyFill="1" applyBorder="1" applyAlignment="1">
      <alignment horizontal="center" vertical="center"/>
    </xf>
    <xf numFmtId="5" fontId="3" fillId="0" borderId="53" xfId="0" applyNumberFormat="1" applyFont="1" applyFill="1" applyBorder="1" applyAlignment="1">
      <alignment horizontal="left" vertical="center"/>
    </xf>
    <xf numFmtId="0" fontId="3" fillId="0" borderId="53" xfId="0" applyFont="1" applyFill="1" applyBorder="1">
      <alignment vertical="center"/>
    </xf>
    <xf numFmtId="0" fontId="3" fillId="0" borderId="50" xfId="0" applyFont="1" applyFill="1" applyBorder="1" applyAlignment="1">
      <alignment horizontal="center" vertical="center"/>
    </xf>
    <xf numFmtId="5" fontId="3" fillId="0" borderId="51" xfId="0" applyNumberFormat="1" applyFont="1" applyFill="1" applyBorder="1" applyAlignment="1">
      <alignment horizontal="left" vertical="center"/>
    </xf>
    <xf numFmtId="0" fontId="3" fillId="0" borderId="51" xfId="0" applyFont="1" applyFill="1" applyBorder="1">
      <alignment vertical="center"/>
    </xf>
    <xf numFmtId="0" fontId="3" fillId="0" borderId="25" xfId="0" applyFont="1" applyFill="1" applyBorder="1" applyAlignment="1">
      <alignment horizontal="center" vertical="center"/>
    </xf>
    <xf numFmtId="5" fontId="3" fillId="0" borderId="29" xfId="0" applyNumberFormat="1" applyFont="1" applyFill="1" applyBorder="1" applyAlignment="1">
      <alignment horizontal="left" vertical="center"/>
    </xf>
    <xf numFmtId="0" fontId="3" fillId="0" borderId="29" xfId="0" applyFont="1" applyFill="1" applyBorder="1">
      <alignment vertical="center"/>
    </xf>
    <xf numFmtId="0" fontId="3" fillId="0" borderId="27" xfId="0" applyFont="1" applyFill="1" applyBorder="1" applyAlignment="1">
      <alignment horizontal="center" vertical="center"/>
    </xf>
    <xf numFmtId="5" fontId="3" fillId="0" borderId="31" xfId="0" applyNumberFormat="1" applyFont="1" applyFill="1" applyBorder="1" applyAlignment="1">
      <alignment horizontal="left" vertical="center"/>
    </xf>
    <xf numFmtId="0" fontId="3" fillId="0" borderId="31" xfId="0" applyFont="1" applyFill="1" applyBorder="1">
      <alignment vertical="center"/>
    </xf>
    <xf numFmtId="0" fontId="3" fillId="0" borderId="28" xfId="0" applyFont="1" applyFill="1" applyBorder="1" applyAlignment="1">
      <alignment horizontal="center" vertical="center"/>
    </xf>
    <xf numFmtId="5" fontId="3" fillId="0" borderId="32" xfId="0" applyNumberFormat="1" applyFont="1" applyFill="1" applyBorder="1" applyAlignment="1">
      <alignment horizontal="left" vertical="center"/>
    </xf>
    <xf numFmtId="0" fontId="3" fillId="0" borderId="32" xfId="0" applyFont="1" applyFill="1" applyBorder="1">
      <alignment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30" xfId="0" applyFont="1" applyFill="1" applyBorder="1">
      <alignment vertical="center"/>
    </xf>
    <xf numFmtId="5" fontId="3" fillId="0" borderId="44" xfId="0" applyNumberFormat="1" applyFont="1" applyFill="1" applyBorder="1">
      <alignment vertical="center"/>
    </xf>
    <xf numFmtId="5" fontId="3" fillId="0" borderId="48" xfId="0" applyNumberFormat="1" applyFont="1" applyFill="1" applyBorder="1">
      <alignment vertical="center"/>
    </xf>
    <xf numFmtId="5" fontId="3" fillId="0" borderId="52" xfId="0" applyNumberFormat="1" applyFont="1" applyFill="1" applyBorder="1">
      <alignment vertical="center"/>
    </xf>
    <xf numFmtId="5" fontId="3" fillId="0" borderId="50" xfId="0" applyNumberFormat="1" applyFont="1" applyFill="1" applyBorder="1">
      <alignment vertical="center"/>
    </xf>
    <xf numFmtId="5" fontId="3" fillId="0" borderId="25" xfId="0" applyNumberFormat="1" applyFont="1" applyFill="1" applyBorder="1">
      <alignment vertical="center"/>
    </xf>
    <xf numFmtId="5" fontId="3" fillId="0" borderId="27" xfId="0" applyNumberFormat="1" applyFont="1" applyFill="1" applyBorder="1">
      <alignment vertical="center"/>
    </xf>
    <xf numFmtId="5" fontId="3" fillId="0" borderId="26" xfId="0" applyNumberFormat="1" applyFont="1" applyFill="1" applyBorder="1">
      <alignment vertical="center"/>
    </xf>
    <xf numFmtId="5" fontId="3" fillId="0" borderId="28" xfId="0" applyNumberFormat="1" applyFont="1" applyFill="1" applyBorder="1">
      <alignment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>
      <alignment vertical="center"/>
    </xf>
    <xf numFmtId="38" fontId="17" fillId="0" borderId="2" xfId="1" applyFont="1" applyFill="1" applyBorder="1">
      <alignment vertical="center"/>
    </xf>
    <xf numFmtId="0" fontId="18" fillId="0" borderId="9" xfId="0" applyFont="1" applyFill="1" applyBorder="1" applyAlignment="1">
      <alignment horizontal="center" vertical="center"/>
    </xf>
    <xf numFmtId="0" fontId="18" fillId="0" borderId="6" xfId="0" applyFont="1" applyFill="1" applyBorder="1">
      <alignment vertical="center"/>
    </xf>
    <xf numFmtId="0" fontId="18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>
      <alignment vertical="center"/>
    </xf>
    <xf numFmtId="38" fontId="17" fillId="0" borderId="8" xfId="1" applyFont="1" applyFill="1" applyBorder="1">
      <alignment vertical="center"/>
    </xf>
    <xf numFmtId="0" fontId="18" fillId="0" borderId="10" xfId="0" applyFont="1" applyFill="1" applyBorder="1">
      <alignment vertical="center"/>
    </xf>
    <xf numFmtId="0" fontId="17" fillId="0" borderId="5" xfId="0" applyFont="1" applyFill="1" applyBorder="1" applyAlignment="1">
      <alignment horizontal="center" vertical="center"/>
    </xf>
    <xf numFmtId="0" fontId="18" fillId="0" borderId="9" xfId="0" applyFont="1" applyFill="1" applyBorder="1">
      <alignment vertical="center"/>
    </xf>
    <xf numFmtId="0" fontId="18" fillId="0" borderId="10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4" xfId="0" applyFont="1" applyFill="1" applyBorder="1">
      <alignment vertical="center"/>
    </xf>
    <xf numFmtId="38" fontId="17" fillId="0" borderId="4" xfId="1" applyFont="1" applyFill="1" applyBorder="1">
      <alignment vertical="center"/>
    </xf>
    <xf numFmtId="0" fontId="18" fillId="0" borderId="12" xfId="0" applyFont="1" applyFill="1" applyBorder="1" applyAlignment="1">
      <alignment horizontal="center" vertical="center"/>
    </xf>
    <xf numFmtId="0" fontId="17" fillId="6" borderId="7" xfId="0" applyFont="1" applyFill="1" applyBorder="1" applyAlignment="1">
      <alignment horizontal="center" vertical="center"/>
    </xf>
    <xf numFmtId="0" fontId="17" fillId="6" borderId="8" xfId="0" applyFont="1" applyFill="1" applyBorder="1">
      <alignment vertical="center"/>
    </xf>
    <xf numFmtId="38" fontId="17" fillId="6" borderId="4" xfId="1" applyFont="1" applyFill="1" applyBorder="1">
      <alignment vertical="center"/>
    </xf>
    <xf numFmtId="0" fontId="18" fillId="6" borderId="12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vertical="center" shrinkToFit="1"/>
    </xf>
    <xf numFmtId="0" fontId="18" fillId="6" borderId="10" xfId="0" applyFont="1" applyFill="1" applyBorder="1" applyAlignment="1">
      <alignment horizontal="center" vertical="center"/>
    </xf>
    <xf numFmtId="0" fontId="19" fillId="0" borderId="10" xfId="0" applyFont="1" applyFill="1" applyBorder="1">
      <alignment vertical="center"/>
    </xf>
    <xf numFmtId="0" fontId="17" fillId="0" borderId="13" xfId="0" applyFont="1" applyFill="1" applyBorder="1" applyAlignment="1">
      <alignment horizontal="center" vertical="center"/>
    </xf>
    <xf numFmtId="38" fontId="20" fillId="0" borderId="8" xfId="1" applyFont="1" applyFill="1" applyBorder="1">
      <alignment vertical="center"/>
    </xf>
    <xf numFmtId="0" fontId="5" fillId="0" borderId="0" xfId="0" applyFont="1" applyFill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3" fontId="3" fillId="0" borderId="33" xfId="0" applyNumberFormat="1" applyFont="1" applyFill="1" applyBorder="1" applyAlignment="1">
      <alignment vertical="center"/>
    </xf>
    <xf numFmtId="3" fontId="3" fillId="0" borderId="34" xfId="0" applyNumberFormat="1" applyFont="1" applyFill="1" applyBorder="1" applyAlignment="1">
      <alignment vertical="center"/>
    </xf>
    <xf numFmtId="0" fontId="3" fillId="5" borderId="33" xfId="0" applyFont="1" applyFill="1" applyBorder="1" applyAlignment="1">
      <alignment horizontal="center" vertical="center"/>
    </xf>
    <xf numFmtId="0" fontId="3" fillId="5" borderId="34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 shrinkToFit="1"/>
    </xf>
    <xf numFmtId="0" fontId="3" fillId="0" borderId="33" xfId="0" applyFont="1" applyFill="1" applyBorder="1" applyAlignment="1">
      <alignment horizontal="center" vertical="center" shrinkToFit="1"/>
    </xf>
    <xf numFmtId="0" fontId="3" fillId="0" borderId="41" xfId="0" applyFont="1" applyFill="1" applyBorder="1" applyAlignment="1">
      <alignment horizontal="center" vertical="center" shrinkToFit="1"/>
    </xf>
    <xf numFmtId="0" fontId="3" fillId="0" borderId="34" xfId="0" applyFont="1" applyFill="1" applyBorder="1" applyAlignment="1">
      <alignment horizontal="center" vertical="center" shrinkToFit="1"/>
    </xf>
    <xf numFmtId="0" fontId="3" fillId="0" borderId="24" xfId="0" applyFont="1" applyFill="1" applyBorder="1" applyAlignment="1">
      <alignment horizontal="center" vertical="center"/>
    </xf>
    <xf numFmtId="0" fontId="16" fillId="0" borderId="33" xfId="0" applyFont="1" applyFill="1" applyBorder="1" applyAlignment="1">
      <alignment horizontal="center" vertical="center"/>
    </xf>
    <xf numFmtId="0" fontId="16" fillId="0" borderId="41" xfId="0" applyFont="1" applyFill="1" applyBorder="1" applyAlignment="1">
      <alignment horizontal="center" vertical="center"/>
    </xf>
    <xf numFmtId="0" fontId="16" fillId="0" borderId="34" xfId="0" applyFont="1" applyFill="1" applyBorder="1" applyAlignment="1">
      <alignment horizontal="center" vertical="center"/>
    </xf>
    <xf numFmtId="0" fontId="8" fillId="5" borderId="33" xfId="0" applyFont="1" applyFill="1" applyBorder="1" applyAlignment="1">
      <alignment horizontal="center" vertical="center"/>
    </xf>
    <xf numFmtId="0" fontId="8" fillId="5" borderId="34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4" borderId="42" xfId="0" applyFont="1" applyFill="1" applyBorder="1" applyAlignment="1">
      <alignment horizontal="center" vertical="center"/>
    </xf>
    <xf numFmtId="0" fontId="11" fillId="4" borderId="43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1</xdr:row>
      <xdr:rowOff>9525</xdr:rowOff>
    </xdr:from>
    <xdr:to>
      <xdr:col>14</xdr:col>
      <xdr:colOff>257175</xdr:colOff>
      <xdr:row>2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DC48AF0D-06A5-42BE-8E04-1A3BD11D9161}"/>
            </a:ext>
          </a:extLst>
        </xdr:cNvPr>
        <xdr:cNvSpPr>
          <a:spLocks noChangeArrowheads="1"/>
        </xdr:cNvSpPr>
      </xdr:nvSpPr>
      <xdr:spPr bwMode="auto">
        <a:xfrm rot="5214989">
          <a:off x="4972050" y="-828675"/>
          <a:ext cx="285750" cy="2305050"/>
        </a:xfrm>
        <a:prstGeom prst="triangle">
          <a:avLst>
            <a:gd name="adj" fmla="val 0"/>
          </a:avLst>
        </a:prstGeom>
        <a:solidFill>
          <a:srgbClr xmlns:mc="http://schemas.openxmlformats.org/markup-compatibility/2006" xmlns:a14="http://schemas.microsoft.com/office/drawing/2010/main" val="3366FF" mc:Ignorable="a14" a14:legacySpreadsheetColorIndex="48"/>
        </a:solidFill>
        <a:ln w="9525">
          <a:solidFill>
            <a:srgbClr xmlns:mc="http://schemas.openxmlformats.org/markup-compatibility/2006" xmlns:a14="http://schemas.microsoft.com/office/drawing/2010/main" val="CCFFCC" mc:Ignorable="a14" a14:legacySpreadsheetColorIndex="42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114300</xdr:colOff>
      <xdr:row>0</xdr:row>
      <xdr:rowOff>114300</xdr:rowOff>
    </xdr:from>
    <xdr:to>
      <xdr:col>13</xdr:col>
      <xdr:colOff>9525</xdr:colOff>
      <xdr:row>1</xdr:row>
      <xdr:rowOff>209550</xdr:rowOff>
    </xdr:to>
    <xdr:sp macro="" textlink="">
      <xdr:nvSpPr>
        <xdr:cNvPr id="3" name="WordArt 1">
          <a:extLst>
            <a:ext uri="{FF2B5EF4-FFF2-40B4-BE49-F238E27FC236}">
              <a16:creationId xmlns:a16="http://schemas.microsoft.com/office/drawing/2014/main" id="{0F666B0D-F314-43B2-A50F-D81583243B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048125" y="114300"/>
          <a:ext cx="1657350" cy="2667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4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HGP創英角ｺﾞｼｯｸUB"/>
              <a:ea typeface="HGP創英角ｺﾞｼｯｸUB"/>
            </a:rPr>
            <a:t>病棟別病床表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1</xdr:row>
      <xdr:rowOff>9525</xdr:rowOff>
    </xdr:from>
    <xdr:to>
      <xdr:col>14</xdr:col>
      <xdr:colOff>257175</xdr:colOff>
      <xdr:row>2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46E75D9E-6C55-486A-A560-6E866ADB10C0}"/>
            </a:ext>
          </a:extLst>
        </xdr:cNvPr>
        <xdr:cNvSpPr>
          <a:spLocks noChangeArrowheads="1"/>
        </xdr:cNvSpPr>
      </xdr:nvSpPr>
      <xdr:spPr bwMode="auto">
        <a:xfrm rot="5214989">
          <a:off x="4972050" y="-828675"/>
          <a:ext cx="285750" cy="2305050"/>
        </a:xfrm>
        <a:prstGeom prst="triangle">
          <a:avLst>
            <a:gd name="adj" fmla="val 0"/>
          </a:avLst>
        </a:prstGeom>
        <a:solidFill>
          <a:srgbClr xmlns:mc="http://schemas.openxmlformats.org/markup-compatibility/2006" xmlns:a14="http://schemas.microsoft.com/office/drawing/2010/main" val="3366FF" mc:Ignorable="a14" a14:legacySpreadsheetColorIndex="48"/>
        </a:solidFill>
        <a:ln w="9525">
          <a:solidFill>
            <a:srgbClr xmlns:mc="http://schemas.openxmlformats.org/markup-compatibility/2006" xmlns:a14="http://schemas.microsoft.com/office/drawing/2010/main" val="CCFFCC" mc:Ignorable="a14" a14:legacySpreadsheetColorIndex="42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114300</xdr:colOff>
      <xdr:row>0</xdr:row>
      <xdr:rowOff>114300</xdr:rowOff>
    </xdr:from>
    <xdr:to>
      <xdr:col>13</xdr:col>
      <xdr:colOff>9525</xdr:colOff>
      <xdr:row>1</xdr:row>
      <xdr:rowOff>209550</xdr:rowOff>
    </xdr:to>
    <xdr:sp macro="" textlink="">
      <xdr:nvSpPr>
        <xdr:cNvPr id="3" name="WordArt 1">
          <a:extLst>
            <a:ext uri="{FF2B5EF4-FFF2-40B4-BE49-F238E27FC236}">
              <a16:creationId xmlns:a16="http://schemas.microsoft.com/office/drawing/2014/main" id="{7FC81369-5E9E-4679-9774-84A4D6917A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048125" y="114300"/>
          <a:ext cx="1657350" cy="2667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4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HGP創英角ｺﾞｼｯｸUB"/>
              <a:ea typeface="HGP創英角ｺﾞｼｯｸUB"/>
            </a:rPr>
            <a:t>病棟別病床表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44C54-36E8-4A64-B42A-FDBEA8CACDA1}">
  <sheetPr>
    <tabColor rgb="FF00B050"/>
    <pageSetUpPr fitToPage="1"/>
  </sheetPr>
  <dimension ref="A1:AF44"/>
  <sheetViews>
    <sheetView tabSelected="1" zoomScaleNormal="100" workbookViewId="0">
      <selection activeCell="AA14" sqref="AA14"/>
    </sheetView>
  </sheetViews>
  <sheetFormatPr defaultColWidth="7.625" defaultRowHeight="21" customHeight="1" x14ac:dyDescent="0.15"/>
  <cols>
    <col min="1" max="1" width="5.625" style="1" customWidth="1"/>
    <col min="2" max="2" width="4.125" style="1" customWidth="1"/>
    <col min="3" max="4" width="6.625" style="1" customWidth="1"/>
    <col min="5" max="5" width="5.625" style="1" customWidth="1"/>
    <col min="6" max="6" width="4.125" style="1" customWidth="1"/>
    <col min="7" max="8" width="6.625" style="1" customWidth="1"/>
    <col min="9" max="9" width="5.625" style="2" customWidth="1"/>
    <col min="10" max="10" width="4.125" style="1" customWidth="1"/>
    <col min="11" max="12" width="6.625" style="1" customWidth="1"/>
    <col min="13" max="13" width="5.75" style="1" customWidth="1"/>
    <col min="14" max="14" width="4.125" style="1" customWidth="1"/>
    <col min="15" max="16" width="6.625" style="1" customWidth="1"/>
    <col min="17" max="17" width="5.625" style="1" customWidth="1"/>
    <col min="18" max="18" width="4.125" style="1" customWidth="1"/>
    <col min="19" max="20" width="6.625" style="1" customWidth="1"/>
    <col min="21" max="21" width="5.625" style="1" customWidth="1"/>
    <col min="22" max="22" width="4.125" style="1" customWidth="1"/>
    <col min="23" max="23" width="7.25" style="1" bestFit="1" customWidth="1"/>
    <col min="24" max="24" width="6.625" style="1" customWidth="1"/>
    <col min="25" max="25" width="3.5" style="1" customWidth="1"/>
    <col min="26" max="28" width="7.625" style="1"/>
    <col min="29" max="29" width="15.5" style="1" customWidth="1"/>
    <col min="30" max="30" width="6.75" style="1" bestFit="1" customWidth="1"/>
    <col min="31" max="31" width="42.375" style="1" bestFit="1" customWidth="1"/>
    <col min="32" max="32" width="23.75" style="1" bestFit="1" customWidth="1"/>
    <col min="33" max="16384" width="7.625" style="1"/>
  </cols>
  <sheetData>
    <row r="1" spans="1:32" ht="13.5" x14ac:dyDescent="0.15">
      <c r="V1" s="3"/>
      <c r="W1" s="3"/>
      <c r="X1" s="3"/>
    </row>
    <row r="2" spans="1:32" ht="17.25" x14ac:dyDescent="0.15">
      <c r="A2" s="173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</row>
    <row r="3" spans="1:32" ht="12.75" customHeight="1" x14ac:dyDescent="0.15">
      <c r="U3" s="39"/>
      <c r="V3" s="39"/>
      <c r="W3" s="39"/>
      <c r="X3" s="39" t="s">
        <v>55</v>
      </c>
    </row>
    <row r="4" spans="1:32" ht="12.75" customHeight="1" x14ac:dyDescent="0.15"/>
    <row r="5" spans="1:32" ht="18.95" customHeight="1" x14ac:dyDescent="0.15">
      <c r="A5" s="174" t="s">
        <v>6</v>
      </c>
      <c r="B5" s="175"/>
      <c r="C5" s="175"/>
      <c r="D5" s="176"/>
      <c r="E5" s="174" t="s">
        <v>25</v>
      </c>
      <c r="F5" s="175"/>
      <c r="G5" s="175"/>
      <c r="H5" s="176"/>
      <c r="I5" s="174" t="s">
        <v>14</v>
      </c>
      <c r="J5" s="175"/>
      <c r="K5" s="175"/>
      <c r="L5" s="176"/>
      <c r="M5" s="174" t="s">
        <v>26</v>
      </c>
      <c r="N5" s="175"/>
      <c r="O5" s="175"/>
      <c r="P5" s="176"/>
      <c r="Q5" s="174" t="s">
        <v>52</v>
      </c>
      <c r="R5" s="175"/>
      <c r="S5" s="175"/>
      <c r="T5" s="176"/>
      <c r="U5" s="174" t="s">
        <v>5</v>
      </c>
      <c r="V5" s="175"/>
      <c r="W5" s="175"/>
      <c r="X5" s="176"/>
    </row>
    <row r="6" spans="1:32" ht="18.95" customHeight="1" x14ac:dyDescent="0.15">
      <c r="A6" s="46" t="s">
        <v>4</v>
      </c>
      <c r="B6" s="47" t="s">
        <v>3</v>
      </c>
      <c r="C6" s="47" t="s">
        <v>2</v>
      </c>
      <c r="D6" s="48" t="s">
        <v>1</v>
      </c>
      <c r="E6" s="46" t="s">
        <v>4</v>
      </c>
      <c r="F6" s="47" t="s">
        <v>3</v>
      </c>
      <c r="G6" s="47" t="s">
        <v>2</v>
      </c>
      <c r="H6" s="48" t="s">
        <v>1</v>
      </c>
      <c r="I6" s="46" t="s">
        <v>4</v>
      </c>
      <c r="J6" s="47" t="s">
        <v>3</v>
      </c>
      <c r="K6" s="47" t="s">
        <v>2</v>
      </c>
      <c r="L6" s="48" t="s">
        <v>1</v>
      </c>
      <c r="M6" s="46" t="s">
        <v>4</v>
      </c>
      <c r="N6" s="47" t="s">
        <v>3</v>
      </c>
      <c r="O6" s="47" t="s">
        <v>2</v>
      </c>
      <c r="P6" s="48" t="s">
        <v>1</v>
      </c>
      <c r="Q6" s="46" t="s">
        <v>4</v>
      </c>
      <c r="R6" s="47" t="s">
        <v>3</v>
      </c>
      <c r="S6" s="47" t="s">
        <v>2</v>
      </c>
      <c r="T6" s="48" t="s">
        <v>1</v>
      </c>
      <c r="U6" s="46" t="s">
        <v>4</v>
      </c>
      <c r="V6" s="47" t="s">
        <v>3</v>
      </c>
      <c r="W6" s="47" t="s">
        <v>2</v>
      </c>
      <c r="X6" s="48" t="s">
        <v>1</v>
      </c>
    </row>
    <row r="7" spans="1:32" ht="18.95" customHeight="1" x14ac:dyDescent="0.15">
      <c r="A7" s="146">
        <v>201</v>
      </c>
      <c r="B7" s="147">
        <v>1</v>
      </c>
      <c r="C7" s="148">
        <v>8800</v>
      </c>
      <c r="D7" s="149" t="s">
        <v>48</v>
      </c>
      <c r="E7" s="146">
        <v>320</v>
      </c>
      <c r="F7" s="147">
        <v>4</v>
      </c>
      <c r="G7" s="148"/>
      <c r="H7" s="150"/>
      <c r="I7" s="146">
        <v>301</v>
      </c>
      <c r="J7" s="147">
        <v>1</v>
      </c>
      <c r="K7" s="148">
        <v>8800</v>
      </c>
      <c r="L7" s="151" t="s">
        <v>48</v>
      </c>
      <c r="M7" s="152">
        <v>431</v>
      </c>
      <c r="N7" s="153">
        <v>4</v>
      </c>
      <c r="O7" s="154"/>
      <c r="P7" s="155"/>
      <c r="Q7" s="146">
        <v>401</v>
      </c>
      <c r="R7" s="147">
        <v>1</v>
      </c>
      <c r="S7" s="148">
        <v>5500</v>
      </c>
      <c r="T7" s="151" t="s">
        <v>58</v>
      </c>
      <c r="U7" s="156">
        <v>501</v>
      </c>
      <c r="V7" s="147">
        <v>1</v>
      </c>
      <c r="W7" s="148">
        <v>5500</v>
      </c>
      <c r="X7" s="151" t="s">
        <v>57</v>
      </c>
    </row>
    <row r="8" spans="1:32" ht="18.95" customHeight="1" x14ac:dyDescent="0.15">
      <c r="A8" s="152">
        <v>202</v>
      </c>
      <c r="B8" s="153">
        <v>4</v>
      </c>
      <c r="C8" s="154"/>
      <c r="D8" s="157"/>
      <c r="E8" s="152">
        <v>321</v>
      </c>
      <c r="F8" s="153">
        <v>4</v>
      </c>
      <c r="G8" s="154"/>
      <c r="H8" s="155"/>
      <c r="I8" s="152">
        <v>302</v>
      </c>
      <c r="J8" s="153">
        <v>1</v>
      </c>
      <c r="K8" s="154">
        <v>8800</v>
      </c>
      <c r="L8" s="158" t="s">
        <v>48</v>
      </c>
      <c r="M8" s="159">
        <v>432</v>
      </c>
      <c r="N8" s="153">
        <v>4</v>
      </c>
      <c r="O8" s="154"/>
      <c r="P8" s="157"/>
      <c r="Q8" s="152">
        <v>402</v>
      </c>
      <c r="R8" s="153">
        <v>1</v>
      </c>
      <c r="S8" s="154">
        <v>5500</v>
      </c>
      <c r="T8" s="158" t="s">
        <v>58</v>
      </c>
      <c r="U8" s="159">
        <v>502</v>
      </c>
      <c r="V8" s="153">
        <v>4</v>
      </c>
      <c r="W8" s="154"/>
      <c r="X8" s="155"/>
      <c r="AB8" s="113" t="s">
        <v>1</v>
      </c>
      <c r="AC8" s="179" t="s">
        <v>32</v>
      </c>
      <c r="AD8" s="180"/>
      <c r="AE8" s="114" t="s">
        <v>33</v>
      </c>
      <c r="AF8" s="114" t="s">
        <v>40</v>
      </c>
    </row>
    <row r="9" spans="1:32" ht="18.95" customHeight="1" x14ac:dyDescent="0.15">
      <c r="A9" s="152">
        <v>203</v>
      </c>
      <c r="B9" s="153">
        <v>4</v>
      </c>
      <c r="C9" s="154"/>
      <c r="D9" s="157"/>
      <c r="E9" s="152">
        <v>322</v>
      </c>
      <c r="F9" s="153">
        <v>4</v>
      </c>
      <c r="G9" s="154"/>
      <c r="H9" s="157"/>
      <c r="I9" s="160">
        <v>303</v>
      </c>
      <c r="J9" s="161">
        <v>1</v>
      </c>
      <c r="K9" s="162">
        <v>8800</v>
      </c>
      <c r="L9" s="163" t="s">
        <v>48</v>
      </c>
      <c r="M9" s="159">
        <v>433</v>
      </c>
      <c r="N9" s="153">
        <v>4</v>
      </c>
      <c r="O9" s="154"/>
      <c r="P9" s="157"/>
      <c r="Q9" s="152">
        <v>403</v>
      </c>
      <c r="R9" s="153">
        <v>1</v>
      </c>
      <c r="S9" s="154">
        <v>5500</v>
      </c>
      <c r="T9" s="158" t="s">
        <v>58</v>
      </c>
      <c r="U9" s="159">
        <v>503</v>
      </c>
      <c r="V9" s="153">
        <v>4</v>
      </c>
      <c r="W9" s="154"/>
      <c r="X9" s="155"/>
      <c r="AB9" s="115" t="s">
        <v>30</v>
      </c>
      <c r="AC9" s="138">
        <v>13200</v>
      </c>
      <c r="AD9" s="116" t="s">
        <v>41</v>
      </c>
      <c r="AE9" s="117" t="s">
        <v>28</v>
      </c>
      <c r="AF9" s="117" t="s">
        <v>64</v>
      </c>
    </row>
    <row r="10" spans="1:32" ht="18.95" customHeight="1" x14ac:dyDescent="0.15">
      <c r="A10" s="152">
        <v>205</v>
      </c>
      <c r="B10" s="153">
        <v>4</v>
      </c>
      <c r="C10" s="154"/>
      <c r="D10" s="157"/>
      <c r="E10" s="152">
        <v>323</v>
      </c>
      <c r="F10" s="153">
        <v>1</v>
      </c>
      <c r="G10" s="154"/>
      <c r="H10" s="149" t="s">
        <v>0</v>
      </c>
      <c r="I10" s="160">
        <v>305</v>
      </c>
      <c r="J10" s="161">
        <v>1</v>
      </c>
      <c r="K10" s="162">
        <v>8800</v>
      </c>
      <c r="L10" s="163" t="s">
        <v>48</v>
      </c>
      <c r="M10" s="152">
        <v>435</v>
      </c>
      <c r="N10" s="153">
        <v>1</v>
      </c>
      <c r="O10" s="154">
        <v>5500</v>
      </c>
      <c r="P10" s="158" t="s">
        <v>57</v>
      </c>
      <c r="Q10" s="152">
        <v>405</v>
      </c>
      <c r="R10" s="153">
        <v>1</v>
      </c>
      <c r="S10" s="154">
        <v>5500</v>
      </c>
      <c r="T10" s="158" t="s">
        <v>58</v>
      </c>
      <c r="U10" s="159">
        <v>505</v>
      </c>
      <c r="V10" s="153">
        <v>4</v>
      </c>
      <c r="W10" s="154"/>
      <c r="X10" s="155"/>
      <c r="AB10" s="118" t="s">
        <v>31</v>
      </c>
      <c r="AC10" s="139">
        <v>8800</v>
      </c>
      <c r="AD10" s="119" t="s">
        <v>41</v>
      </c>
      <c r="AE10" s="120" t="s">
        <v>28</v>
      </c>
      <c r="AF10" s="120" t="s">
        <v>65</v>
      </c>
    </row>
    <row r="11" spans="1:32" ht="18.95" customHeight="1" x14ac:dyDescent="0.15">
      <c r="A11" s="152">
        <v>206</v>
      </c>
      <c r="B11" s="153">
        <v>1</v>
      </c>
      <c r="C11" s="154">
        <v>8800</v>
      </c>
      <c r="D11" s="149" t="s">
        <v>48</v>
      </c>
      <c r="E11" s="152">
        <v>325</v>
      </c>
      <c r="F11" s="153">
        <v>1</v>
      </c>
      <c r="G11" s="154">
        <v>8800</v>
      </c>
      <c r="H11" s="149" t="s">
        <v>48</v>
      </c>
      <c r="I11" s="164">
        <v>306</v>
      </c>
      <c r="J11" s="165">
        <v>1</v>
      </c>
      <c r="K11" s="166">
        <v>8800</v>
      </c>
      <c r="L11" s="167" t="s">
        <v>48</v>
      </c>
      <c r="M11" s="159">
        <v>436</v>
      </c>
      <c r="N11" s="153">
        <v>1</v>
      </c>
      <c r="O11" s="154">
        <v>5500</v>
      </c>
      <c r="P11" s="158" t="s">
        <v>57</v>
      </c>
      <c r="Q11" s="152">
        <v>406</v>
      </c>
      <c r="R11" s="153">
        <v>1</v>
      </c>
      <c r="S11" s="154">
        <v>5500</v>
      </c>
      <c r="T11" s="158" t="s">
        <v>58</v>
      </c>
      <c r="U11" s="159">
        <v>506</v>
      </c>
      <c r="V11" s="153">
        <v>4</v>
      </c>
      <c r="W11" s="154"/>
      <c r="X11" s="158"/>
      <c r="AB11" s="121" t="s">
        <v>60</v>
      </c>
      <c r="AC11" s="140">
        <v>7700</v>
      </c>
      <c r="AD11" s="122" t="s">
        <v>41</v>
      </c>
      <c r="AE11" s="123" t="s">
        <v>29</v>
      </c>
      <c r="AF11" s="123" t="s">
        <v>63</v>
      </c>
    </row>
    <row r="12" spans="1:32" ht="18.95" customHeight="1" x14ac:dyDescent="0.15">
      <c r="A12" s="152">
        <v>207</v>
      </c>
      <c r="B12" s="153">
        <v>1</v>
      </c>
      <c r="C12" s="154">
        <v>8800</v>
      </c>
      <c r="D12" s="149" t="s">
        <v>48</v>
      </c>
      <c r="E12" s="152">
        <v>326</v>
      </c>
      <c r="F12" s="153">
        <v>4</v>
      </c>
      <c r="G12" s="154"/>
      <c r="H12" s="157"/>
      <c r="I12" s="152">
        <v>307</v>
      </c>
      <c r="J12" s="153">
        <v>4</v>
      </c>
      <c r="K12" s="154"/>
      <c r="L12" s="155"/>
      <c r="M12" s="159">
        <v>437</v>
      </c>
      <c r="N12" s="153">
        <v>4</v>
      </c>
      <c r="O12" s="154"/>
      <c r="P12" s="149"/>
      <c r="Q12" s="152">
        <v>407</v>
      </c>
      <c r="R12" s="153">
        <v>4</v>
      </c>
      <c r="S12" s="154"/>
      <c r="T12" s="155"/>
      <c r="U12" s="159">
        <v>507</v>
      </c>
      <c r="V12" s="153">
        <v>4</v>
      </c>
      <c r="W12" s="154"/>
      <c r="X12" s="155"/>
      <c r="AB12" s="124" t="s">
        <v>61</v>
      </c>
      <c r="AC12" s="141">
        <v>5500</v>
      </c>
      <c r="AD12" s="125" t="s">
        <v>41</v>
      </c>
      <c r="AE12" s="126" t="s">
        <v>29</v>
      </c>
      <c r="AF12" s="126" t="s">
        <v>62</v>
      </c>
    </row>
    <row r="13" spans="1:32" ht="18.95" customHeight="1" x14ac:dyDescent="0.15">
      <c r="A13" s="152">
        <v>208</v>
      </c>
      <c r="B13" s="153">
        <v>1</v>
      </c>
      <c r="C13" s="154">
        <v>8800</v>
      </c>
      <c r="D13" s="149" t="s">
        <v>48</v>
      </c>
      <c r="E13" s="152">
        <v>327</v>
      </c>
      <c r="F13" s="153">
        <v>4</v>
      </c>
      <c r="G13" s="154"/>
      <c r="H13" s="157"/>
      <c r="I13" s="152">
        <v>308</v>
      </c>
      <c r="J13" s="153">
        <v>4</v>
      </c>
      <c r="K13" s="154"/>
      <c r="L13" s="155"/>
      <c r="M13" s="159">
        <v>438</v>
      </c>
      <c r="N13" s="153">
        <v>4</v>
      </c>
      <c r="O13" s="154"/>
      <c r="P13" s="157"/>
      <c r="Q13" s="152">
        <v>408</v>
      </c>
      <c r="R13" s="153">
        <v>4</v>
      </c>
      <c r="S13" s="154"/>
      <c r="T13" s="155"/>
      <c r="U13" s="159">
        <v>508</v>
      </c>
      <c r="V13" s="153">
        <v>1</v>
      </c>
      <c r="W13" s="154">
        <v>7700</v>
      </c>
      <c r="X13" s="158" t="s">
        <v>27</v>
      </c>
      <c r="AB13" s="127" t="s">
        <v>34</v>
      </c>
      <c r="AC13" s="142">
        <v>8800</v>
      </c>
      <c r="AD13" s="128" t="s">
        <v>41</v>
      </c>
      <c r="AE13" s="129" t="s">
        <v>29</v>
      </c>
      <c r="AF13" s="129" t="s">
        <v>38</v>
      </c>
    </row>
    <row r="14" spans="1:32" ht="18.95" customHeight="1" x14ac:dyDescent="0.15">
      <c r="A14" s="152">
        <v>210</v>
      </c>
      <c r="B14" s="153">
        <v>4</v>
      </c>
      <c r="C14" s="154"/>
      <c r="D14" s="157"/>
      <c r="E14" s="152">
        <v>328</v>
      </c>
      <c r="F14" s="153">
        <v>4</v>
      </c>
      <c r="G14" s="154"/>
      <c r="H14" s="157"/>
      <c r="I14" s="152">
        <v>310</v>
      </c>
      <c r="J14" s="153">
        <v>1</v>
      </c>
      <c r="K14" s="172">
        <v>13200</v>
      </c>
      <c r="L14" s="158" t="s">
        <v>56</v>
      </c>
      <c r="M14" s="159">
        <v>450</v>
      </c>
      <c r="N14" s="153">
        <v>4</v>
      </c>
      <c r="O14" s="154"/>
      <c r="P14" s="157"/>
      <c r="Q14" s="152">
        <v>410</v>
      </c>
      <c r="R14" s="153">
        <v>4</v>
      </c>
      <c r="S14" s="154"/>
      <c r="T14" s="155"/>
      <c r="U14" s="159">
        <v>510</v>
      </c>
      <c r="V14" s="153">
        <v>4</v>
      </c>
      <c r="W14" s="154"/>
      <c r="X14" s="155"/>
      <c r="AB14" s="130" t="s">
        <v>8</v>
      </c>
      <c r="AC14" s="143">
        <v>7700</v>
      </c>
      <c r="AD14" s="131" t="s">
        <v>41</v>
      </c>
      <c r="AE14" s="132" t="s">
        <v>28</v>
      </c>
      <c r="AF14" s="132" t="s">
        <v>37</v>
      </c>
    </row>
    <row r="15" spans="1:32" ht="18.95" customHeight="1" x14ac:dyDescent="0.15">
      <c r="A15" s="152">
        <v>211</v>
      </c>
      <c r="B15" s="153">
        <v>4</v>
      </c>
      <c r="C15" s="154"/>
      <c r="D15" s="157"/>
      <c r="E15" s="152">
        <v>330</v>
      </c>
      <c r="F15" s="153">
        <v>1</v>
      </c>
      <c r="G15" s="172">
        <v>13200</v>
      </c>
      <c r="H15" s="149" t="s">
        <v>56</v>
      </c>
      <c r="I15" s="152">
        <v>311</v>
      </c>
      <c r="J15" s="153">
        <v>4</v>
      </c>
      <c r="K15" s="154"/>
      <c r="L15" s="155"/>
      <c r="M15" s="159">
        <v>451</v>
      </c>
      <c r="N15" s="153">
        <v>1</v>
      </c>
      <c r="O15" s="154">
        <v>7700</v>
      </c>
      <c r="P15" s="158" t="s">
        <v>27</v>
      </c>
      <c r="Q15" s="152">
        <v>411</v>
      </c>
      <c r="R15" s="153">
        <v>1</v>
      </c>
      <c r="S15" s="154">
        <v>7700</v>
      </c>
      <c r="T15" s="158" t="s">
        <v>59</v>
      </c>
      <c r="U15" s="159">
        <v>511</v>
      </c>
      <c r="V15" s="153">
        <v>1</v>
      </c>
      <c r="W15" s="154">
        <v>5500</v>
      </c>
      <c r="X15" s="151" t="s">
        <v>57</v>
      </c>
      <c r="AB15" s="136" t="s">
        <v>35</v>
      </c>
      <c r="AC15" s="144">
        <v>7700</v>
      </c>
      <c r="AD15" s="131" t="s">
        <v>41</v>
      </c>
      <c r="AE15" s="132" t="s">
        <v>29</v>
      </c>
      <c r="AF15" s="137" t="s">
        <v>38</v>
      </c>
    </row>
    <row r="16" spans="1:32" ht="18.95" customHeight="1" x14ac:dyDescent="0.15">
      <c r="A16" s="152">
        <v>212</v>
      </c>
      <c r="B16" s="153">
        <v>4</v>
      </c>
      <c r="C16" s="154"/>
      <c r="D16" s="157"/>
      <c r="E16" s="152">
        <v>331</v>
      </c>
      <c r="F16" s="153">
        <v>4</v>
      </c>
      <c r="G16" s="154"/>
      <c r="H16" s="157"/>
      <c r="I16" s="152">
        <v>312</v>
      </c>
      <c r="J16" s="153">
        <v>4</v>
      </c>
      <c r="K16" s="154"/>
      <c r="L16" s="155"/>
      <c r="M16" s="159">
        <v>452</v>
      </c>
      <c r="N16" s="153">
        <v>4</v>
      </c>
      <c r="O16" s="154"/>
      <c r="P16" s="157"/>
      <c r="Q16" s="152">
        <v>412</v>
      </c>
      <c r="R16" s="153">
        <v>4</v>
      </c>
      <c r="S16" s="154"/>
      <c r="T16" s="155"/>
      <c r="U16" s="159">
        <v>512</v>
      </c>
      <c r="V16" s="153">
        <v>1</v>
      </c>
      <c r="W16" s="154">
        <v>8800</v>
      </c>
      <c r="X16" s="158" t="s">
        <v>9</v>
      </c>
      <c r="AB16" s="133" t="s">
        <v>66</v>
      </c>
      <c r="AC16" s="145">
        <v>5500</v>
      </c>
      <c r="AD16" s="134" t="s">
        <v>41</v>
      </c>
      <c r="AE16" s="135" t="s">
        <v>28</v>
      </c>
      <c r="AF16" s="135" t="s">
        <v>37</v>
      </c>
    </row>
    <row r="17" spans="1:30" ht="18.95" customHeight="1" x14ac:dyDescent="0.15">
      <c r="A17" s="152">
        <v>213</v>
      </c>
      <c r="B17" s="153">
        <v>4</v>
      </c>
      <c r="C17" s="154"/>
      <c r="D17" s="157"/>
      <c r="E17" s="152">
        <v>332</v>
      </c>
      <c r="F17" s="153">
        <v>4</v>
      </c>
      <c r="G17" s="154"/>
      <c r="H17" s="157"/>
      <c r="I17" s="152">
        <v>313</v>
      </c>
      <c r="J17" s="153">
        <v>4</v>
      </c>
      <c r="K17" s="154"/>
      <c r="L17" s="155"/>
      <c r="M17" s="159">
        <v>453</v>
      </c>
      <c r="N17" s="153">
        <v>4</v>
      </c>
      <c r="O17" s="154"/>
      <c r="P17" s="157"/>
      <c r="Q17" s="152">
        <v>413</v>
      </c>
      <c r="R17" s="153">
        <v>4</v>
      </c>
      <c r="S17" s="154"/>
      <c r="T17" s="155"/>
      <c r="U17" s="159">
        <v>513</v>
      </c>
      <c r="V17" s="153">
        <v>4</v>
      </c>
      <c r="W17" s="154"/>
      <c r="X17" s="155"/>
    </row>
    <row r="18" spans="1:30" ht="18.95" customHeight="1" x14ac:dyDescent="0.15">
      <c r="A18" s="152">
        <v>215</v>
      </c>
      <c r="B18" s="153">
        <v>1</v>
      </c>
      <c r="C18" s="154">
        <v>8800</v>
      </c>
      <c r="D18" s="149" t="s">
        <v>48</v>
      </c>
      <c r="E18" s="152">
        <v>333</v>
      </c>
      <c r="F18" s="153">
        <v>4</v>
      </c>
      <c r="G18" s="154"/>
      <c r="H18" s="157"/>
      <c r="I18" s="152">
        <v>315</v>
      </c>
      <c r="J18" s="153">
        <v>1</v>
      </c>
      <c r="K18" s="154">
        <v>8800</v>
      </c>
      <c r="L18" s="158" t="s">
        <v>48</v>
      </c>
      <c r="M18" s="159">
        <v>455</v>
      </c>
      <c r="N18" s="153">
        <v>4</v>
      </c>
      <c r="O18" s="154"/>
      <c r="P18" s="157"/>
      <c r="Q18" s="152">
        <v>415</v>
      </c>
      <c r="R18" s="153">
        <v>4</v>
      </c>
      <c r="S18" s="154"/>
      <c r="T18" s="158"/>
      <c r="U18" s="159">
        <v>515</v>
      </c>
      <c r="V18" s="153">
        <v>1</v>
      </c>
      <c r="W18" s="154">
        <v>7700</v>
      </c>
      <c r="X18" s="158" t="s">
        <v>7</v>
      </c>
    </row>
    <row r="19" spans="1:30" ht="18.95" customHeight="1" x14ac:dyDescent="0.15">
      <c r="A19" s="152">
        <v>280</v>
      </c>
      <c r="B19" s="153">
        <v>2</v>
      </c>
      <c r="C19" s="154"/>
      <c r="D19" s="168"/>
      <c r="E19" s="152">
        <v>335</v>
      </c>
      <c r="F19" s="153">
        <v>1</v>
      </c>
      <c r="G19" s="154">
        <v>8800</v>
      </c>
      <c r="H19" s="149" t="s">
        <v>48</v>
      </c>
      <c r="I19" s="164">
        <v>316</v>
      </c>
      <c r="J19" s="165">
        <v>1</v>
      </c>
      <c r="K19" s="166"/>
      <c r="L19" s="169" t="s">
        <v>0</v>
      </c>
      <c r="M19" s="152">
        <v>456</v>
      </c>
      <c r="N19" s="153">
        <v>1</v>
      </c>
      <c r="O19" s="154">
        <v>5500</v>
      </c>
      <c r="P19" s="158" t="s">
        <v>57</v>
      </c>
      <c r="Q19" s="152">
        <v>416</v>
      </c>
      <c r="R19" s="153">
        <v>1</v>
      </c>
      <c r="S19" s="154">
        <v>5500</v>
      </c>
      <c r="T19" s="158" t="s">
        <v>58</v>
      </c>
      <c r="U19" s="159">
        <v>516</v>
      </c>
      <c r="V19" s="153">
        <v>4</v>
      </c>
      <c r="W19" s="154"/>
      <c r="X19" s="155"/>
    </row>
    <row r="20" spans="1:30" ht="18.95" customHeight="1" x14ac:dyDescent="0.15">
      <c r="A20" s="152"/>
      <c r="B20" s="153"/>
      <c r="C20" s="154"/>
      <c r="D20" s="157"/>
      <c r="E20" s="152">
        <v>336</v>
      </c>
      <c r="F20" s="153">
        <v>1</v>
      </c>
      <c r="G20" s="154">
        <v>8800</v>
      </c>
      <c r="H20" s="149" t="s">
        <v>48</v>
      </c>
      <c r="I20" s="152">
        <v>317</v>
      </c>
      <c r="J20" s="153">
        <v>4</v>
      </c>
      <c r="K20" s="154"/>
      <c r="L20" s="155"/>
      <c r="M20" s="152">
        <v>457</v>
      </c>
      <c r="N20" s="153">
        <v>1</v>
      </c>
      <c r="O20" s="154">
        <v>5500</v>
      </c>
      <c r="P20" s="158" t="s">
        <v>57</v>
      </c>
      <c r="Q20" s="152">
        <v>417</v>
      </c>
      <c r="R20" s="153">
        <v>1</v>
      </c>
      <c r="S20" s="166">
        <v>5500</v>
      </c>
      <c r="T20" s="169" t="s">
        <v>58</v>
      </c>
      <c r="U20" s="159">
        <v>517</v>
      </c>
      <c r="V20" s="153">
        <v>1</v>
      </c>
      <c r="W20" s="154">
        <v>5500</v>
      </c>
      <c r="X20" s="151" t="s">
        <v>57</v>
      </c>
      <c r="AB20" s="67">
        <v>1</v>
      </c>
      <c r="AC20" s="61">
        <f>COUNTIF(B$7:B$30,AB20)+COUNTIF(F$7:F$30,AB20)+COUNTIF(J$7:J$30,AB20)+COUNTIF(N$7:N$30,AB20)+COUNTIF(R$7:R$30,AB20)+COUNTIF(V$7:V$30,AB20)</f>
        <v>43</v>
      </c>
      <c r="AD20" s="62" t="s">
        <v>4</v>
      </c>
    </row>
    <row r="21" spans="1:30" ht="18.95" customHeight="1" x14ac:dyDescent="0.15">
      <c r="A21" s="152"/>
      <c r="B21" s="153"/>
      <c r="C21" s="154"/>
      <c r="D21" s="157"/>
      <c r="E21" s="152">
        <v>337</v>
      </c>
      <c r="F21" s="153">
        <v>1</v>
      </c>
      <c r="G21" s="154">
        <v>8800</v>
      </c>
      <c r="H21" s="149" t="s">
        <v>48</v>
      </c>
      <c r="I21" s="152">
        <v>318</v>
      </c>
      <c r="J21" s="153">
        <v>4</v>
      </c>
      <c r="K21" s="154"/>
      <c r="L21" s="155"/>
      <c r="M21" s="152">
        <v>458</v>
      </c>
      <c r="N21" s="153">
        <v>1</v>
      </c>
      <c r="O21" s="154">
        <v>5500</v>
      </c>
      <c r="P21" s="158" t="s">
        <v>57</v>
      </c>
      <c r="Q21" s="152">
        <v>418</v>
      </c>
      <c r="R21" s="153">
        <v>4</v>
      </c>
      <c r="S21" s="154"/>
      <c r="T21" s="155"/>
      <c r="U21" s="159">
        <v>518</v>
      </c>
      <c r="V21" s="153">
        <v>1</v>
      </c>
      <c r="W21" s="154">
        <v>5500</v>
      </c>
      <c r="X21" s="151" t="s">
        <v>57</v>
      </c>
      <c r="AB21" s="67">
        <v>2</v>
      </c>
      <c r="AC21" s="61">
        <f>COUNTIF(B$7:B$30,AB21)+COUNTIF(F$7:F$30,AB21)+COUNTIF(J$7:J$30,AB21)+COUNTIF(N$7:N$30,AB21)+COUNTIF(R$7:R$30,AB21)+COUNTIF(V$7:V$30,AB21)</f>
        <v>1</v>
      </c>
      <c r="AD21" s="62" t="s">
        <v>4</v>
      </c>
    </row>
    <row r="22" spans="1:30" ht="18.95" customHeight="1" thickBot="1" x14ac:dyDescent="0.2">
      <c r="A22" s="152"/>
      <c r="B22" s="153"/>
      <c r="C22" s="154"/>
      <c r="D22" s="157"/>
      <c r="E22" s="152">
        <v>338</v>
      </c>
      <c r="F22" s="153">
        <v>1</v>
      </c>
      <c r="G22" s="154">
        <v>8800</v>
      </c>
      <c r="H22" s="149" t="s">
        <v>48</v>
      </c>
      <c r="I22" s="152">
        <v>380</v>
      </c>
      <c r="J22" s="153">
        <v>4</v>
      </c>
      <c r="K22" s="154"/>
      <c r="L22" s="158" t="s">
        <v>13</v>
      </c>
      <c r="M22" s="152">
        <v>460</v>
      </c>
      <c r="N22" s="153">
        <v>1</v>
      </c>
      <c r="O22" s="154">
        <v>5500</v>
      </c>
      <c r="P22" s="158" t="s">
        <v>57</v>
      </c>
      <c r="Q22" s="152">
        <v>430</v>
      </c>
      <c r="R22" s="153">
        <v>4</v>
      </c>
      <c r="S22" s="154"/>
      <c r="T22" s="158"/>
      <c r="U22" s="159">
        <v>520</v>
      </c>
      <c r="V22" s="153">
        <v>4</v>
      </c>
      <c r="W22" s="154"/>
      <c r="X22" s="158"/>
      <c r="AB22" s="67">
        <v>4</v>
      </c>
      <c r="AC22" s="63">
        <f>COUNTIF(B$7:B$30,AB22)+COUNTIF(F$7:F$30,AB22)+COUNTIF(J$7:J$30,AB22)+COUNTIF(N$7:N$30,AB22)+COUNTIF(R$7:R$30,AB22)+COUNTIF(V$7:V$30,AB22)</f>
        <v>55</v>
      </c>
      <c r="AD22" s="64" t="s">
        <v>4</v>
      </c>
    </row>
    <row r="23" spans="1:30" ht="18.95" customHeight="1" thickBot="1" x14ac:dyDescent="0.2">
      <c r="A23" s="152"/>
      <c r="B23" s="153"/>
      <c r="C23" s="154"/>
      <c r="D23" s="157"/>
      <c r="E23" s="152">
        <v>370</v>
      </c>
      <c r="F23" s="153">
        <v>4</v>
      </c>
      <c r="G23" s="154"/>
      <c r="H23" s="149" t="s">
        <v>12</v>
      </c>
      <c r="I23" s="152"/>
      <c r="J23" s="153"/>
      <c r="K23" s="154"/>
      <c r="L23" s="158"/>
      <c r="M23" s="159">
        <v>470</v>
      </c>
      <c r="N23" s="153">
        <v>4</v>
      </c>
      <c r="O23" s="154"/>
      <c r="P23" s="149" t="s">
        <v>12</v>
      </c>
      <c r="Q23" s="152">
        <v>480</v>
      </c>
      <c r="R23" s="153">
        <v>4</v>
      </c>
      <c r="S23" s="154"/>
      <c r="T23" s="158" t="s">
        <v>13</v>
      </c>
      <c r="U23" s="159">
        <v>521</v>
      </c>
      <c r="V23" s="153">
        <v>4</v>
      </c>
      <c r="W23" s="154"/>
      <c r="X23" s="158"/>
      <c r="AC23" s="65">
        <f>SUM(AC20:AC22)</f>
        <v>99</v>
      </c>
      <c r="AD23" s="66" t="s">
        <v>4</v>
      </c>
    </row>
    <row r="24" spans="1:30" ht="18.95" customHeight="1" x14ac:dyDescent="0.15">
      <c r="A24" s="152"/>
      <c r="B24" s="153"/>
      <c r="C24" s="154"/>
      <c r="D24" s="157"/>
      <c r="E24" s="152"/>
      <c r="F24" s="153"/>
      <c r="G24" s="154"/>
      <c r="H24" s="157"/>
      <c r="I24" s="152"/>
      <c r="J24" s="153"/>
      <c r="K24" s="154"/>
      <c r="L24" s="158"/>
      <c r="M24" s="159"/>
      <c r="N24" s="153"/>
      <c r="O24" s="154"/>
      <c r="P24" s="149"/>
      <c r="Q24" s="152"/>
      <c r="R24" s="153"/>
      <c r="S24" s="154"/>
      <c r="T24" s="158"/>
      <c r="U24" s="159">
        <v>522</v>
      </c>
      <c r="V24" s="153">
        <v>4</v>
      </c>
      <c r="W24" s="154"/>
      <c r="X24" s="155"/>
    </row>
    <row r="25" spans="1:30" ht="18.95" customHeight="1" x14ac:dyDescent="0.15">
      <c r="A25" s="152"/>
      <c r="B25" s="153"/>
      <c r="C25" s="154"/>
      <c r="D25" s="157"/>
      <c r="E25" s="152"/>
      <c r="F25" s="153"/>
      <c r="G25" s="154"/>
      <c r="H25" s="157"/>
      <c r="I25" s="152"/>
      <c r="J25" s="153"/>
      <c r="K25" s="154"/>
      <c r="L25" s="170"/>
      <c r="M25" s="159"/>
      <c r="N25" s="153"/>
      <c r="O25" s="154"/>
      <c r="P25" s="149"/>
      <c r="Q25" s="152"/>
      <c r="R25" s="153"/>
      <c r="S25" s="154"/>
      <c r="T25" s="158"/>
      <c r="U25" s="171">
        <v>523</v>
      </c>
      <c r="V25" s="161">
        <v>1</v>
      </c>
      <c r="W25" s="162">
        <v>5500</v>
      </c>
      <c r="X25" s="151" t="s">
        <v>57</v>
      </c>
    </row>
    <row r="26" spans="1:30" ht="18.95" hidden="1" customHeight="1" x14ac:dyDescent="0.15">
      <c r="A26" s="12"/>
      <c r="B26" s="13"/>
      <c r="C26" s="14"/>
      <c r="D26" s="15"/>
      <c r="E26" s="12"/>
      <c r="F26" s="13"/>
      <c r="G26" s="14"/>
      <c r="H26" s="15"/>
      <c r="I26" s="12"/>
      <c r="J26" s="13"/>
      <c r="K26" s="14"/>
      <c r="L26" s="17"/>
      <c r="M26" s="18"/>
      <c r="N26" s="13"/>
      <c r="O26" s="14"/>
      <c r="P26" s="16"/>
      <c r="Q26" s="12"/>
      <c r="R26" s="13"/>
      <c r="S26" s="14"/>
      <c r="T26" s="17"/>
      <c r="U26" s="18"/>
      <c r="V26" s="13"/>
      <c r="W26" s="14"/>
      <c r="X26" s="19"/>
    </row>
    <row r="27" spans="1:30" ht="18.95" hidden="1" customHeight="1" x14ac:dyDescent="0.15">
      <c r="A27" s="23"/>
      <c r="B27" s="13"/>
      <c r="C27" s="14"/>
      <c r="D27" s="15"/>
      <c r="E27" s="12"/>
      <c r="F27" s="13"/>
      <c r="G27" s="14"/>
      <c r="H27" s="15"/>
      <c r="I27" s="12"/>
      <c r="J27" s="13"/>
      <c r="K27" s="14"/>
      <c r="L27" s="17"/>
      <c r="M27" s="18"/>
      <c r="N27" s="13"/>
      <c r="O27" s="14"/>
      <c r="P27" s="16"/>
      <c r="Q27" s="12"/>
      <c r="R27" s="13"/>
      <c r="S27" s="14"/>
      <c r="T27" s="17"/>
      <c r="U27" s="18"/>
      <c r="V27" s="13"/>
      <c r="W27" s="14"/>
      <c r="X27" s="19"/>
    </row>
    <row r="28" spans="1:30" ht="18.95" hidden="1" customHeight="1" x14ac:dyDescent="0.15">
      <c r="A28" s="23"/>
      <c r="B28" s="13"/>
      <c r="C28" s="14"/>
      <c r="D28" s="15"/>
      <c r="E28" s="12"/>
      <c r="F28" s="13"/>
      <c r="G28" s="14"/>
      <c r="H28" s="15"/>
      <c r="I28" s="23"/>
      <c r="J28" s="13"/>
      <c r="K28" s="14"/>
      <c r="L28" s="19"/>
      <c r="M28" s="18"/>
      <c r="N28" s="13"/>
      <c r="O28" s="14"/>
      <c r="P28" s="15"/>
      <c r="Q28" s="12"/>
      <c r="R28" s="13"/>
      <c r="S28" s="14"/>
      <c r="T28" s="17"/>
      <c r="U28" s="18"/>
      <c r="V28" s="13"/>
      <c r="W28" s="14"/>
      <c r="X28" s="19"/>
      <c r="Y28" s="24"/>
    </row>
    <row r="29" spans="1:30" ht="18.95" hidden="1" customHeight="1" x14ac:dyDescent="0.15">
      <c r="A29" s="23"/>
      <c r="B29" s="13"/>
      <c r="C29" s="14"/>
      <c r="D29" s="15"/>
      <c r="E29" s="7"/>
      <c r="F29" s="8"/>
      <c r="G29" s="9"/>
      <c r="H29" s="29"/>
      <c r="I29" s="30"/>
      <c r="J29" s="8"/>
      <c r="K29" s="9"/>
      <c r="L29" s="21"/>
      <c r="M29" s="22"/>
      <c r="N29" s="8"/>
      <c r="O29" s="9"/>
      <c r="P29" s="29"/>
      <c r="Q29" s="12"/>
      <c r="R29" s="13"/>
      <c r="S29" s="14"/>
      <c r="T29" s="17"/>
      <c r="U29" s="18"/>
      <c r="V29" s="13"/>
      <c r="W29" s="14"/>
      <c r="X29" s="19"/>
      <c r="Y29" s="24"/>
    </row>
    <row r="30" spans="1:30" ht="18.95" hidden="1" customHeight="1" x14ac:dyDescent="0.15">
      <c r="A30" s="23"/>
      <c r="B30" s="13"/>
      <c r="C30" s="13"/>
      <c r="D30" s="15"/>
      <c r="E30" s="31"/>
      <c r="F30" s="32"/>
      <c r="G30" s="33"/>
      <c r="H30" s="34"/>
      <c r="I30" s="35"/>
      <c r="J30" s="32"/>
      <c r="K30" s="33"/>
      <c r="L30" s="36"/>
      <c r="M30" s="38"/>
      <c r="N30" s="32"/>
      <c r="O30" s="33"/>
      <c r="P30" s="34"/>
      <c r="Q30" s="31"/>
      <c r="R30" s="32"/>
      <c r="S30" s="33"/>
      <c r="T30" s="37"/>
      <c r="U30" s="18"/>
      <c r="V30" s="13"/>
      <c r="W30" s="14"/>
      <c r="X30" s="19"/>
      <c r="Y30" s="24"/>
    </row>
    <row r="31" spans="1:30" ht="18.95" customHeight="1" x14ac:dyDescent="0.15">
      <c r="A31" s="25">
        <f>COUNTA(A7:A30)</f>
        <v>13</v>
      </c>
      <c r="B31" s="26">
        <f>SUM(B7:B30)</f>
        <v>35</v>
      </c>
      <c r="C31" s="26"/>
      <c r="D31" s="27"/>
      <c r="E31" s="25">
        <f>COUNTA(E7:E30)</f>
        <v>17</v>
      </c>
      <c r="F31" s="26">
        <f>SUM(F7:F30)</f>
        <v>47</v>
      </c>
      <c r="G31" s="26"/>
      <c r="H31" s="27"/>
      <c r="I31" s="25">
        <f>COUNTA(I7:I30)</f>
        <v>16</v>
      </c>
      <c r="J31" s="26">
        <f>SUM(J7:J30)</f>
        <v>40</v>
      </c>
      <c r="K31" s="26"/>
      <c r="L31" s="27"/>
      <c r="M31" s="25">
        <f>COUNTA(M7:M30)</f>
        <v>17</v>
      </c>
      <c r="N31" s="26">
        <v>47</v>
      </c>
      <c r="O31" s="26"/>
      <c r="P31" s="27"/>
      <c r="Q31" s="25">
        <f>COUNTA(Q7:Q30)</f>
        <v>17</v>
      </c>
      <c r="R31" s="26">
        <f>SUM(R7:R30)</f>
        <v>44</v>
      </c>
      <c r="S31" s="26"/>
      <c r="T31" s="27"/>
      <c r="U31" s="25">
        <f>COUNTA(U7:U30)</f>
        <v>19</v>
      </c>
      <c r="V31" s="26">
        <f>SUM(V7:V30)</f>
        <v>52</v>
      </c>
      <c r="W31" s="26"/>
      <c r="X31" s="28"/>
      <c r="Y31" s="24"/>
      <c r="Z31" s="1">
        <f>A31+E31+I31+M31+Q31+U31</f>
        <v>99</v>
      </c>
      <c r="AA31" s="1" t="s">
        <v>4</v>
      </c>
    </row>
    <row r="32" spans="1:30" ht="18.95" customHeight="1" x14ac:dyDescent="0.15">
      <c r="A32" s="181" t="s">
        <v>50</v>
      </c>
      <c r="B32" s="181"/>
      <c r="C32" s="181"/>
      <c r="D32" s="181"/>
      <c r="E32" s="182" t="s">
        <v>46</v>
      </c>
      <c r="F32" s="183"/>
      <c r="G32" s="183"/>
      <c r="H32" s="184"/>
      <c r="I32" s="185" t="s">
        <v>47</v>
      </c>
      <c r="J32" s="185"/>
      <c r="K32" s="185"/>
      <c r="L32" s="185"/>
      <c r="M32" s="185" t="s">
        <v>17</v>
      </c>
      <c r="N32" s="185"/>
      <c r="O32" s="185"/>
      <c r="P32" s="185"/>
      <c r="Q32" s="186" t="s">
        <v>49</v>
      </c>
      <c r="R32" s="187"/>
      <c r="S32" s="187"/>
      <c r="T32" s="188"/>
      <c r="U32" s="185" t="s">
        <v>17</v>
      </c>
      <c r="V32" s="185"/>
      <c r="W32" s="185"/>
      <c r="X32" s="185"/>
    </row>
    <row r="33" spans="3:29" ht="5.25" customHeight="1" x14ac:dyDescent="0.15"/>
    <row r="34" spans="3:29" ht="21" customHeight="1" x14ac:dyDescent="0.15">
      <c r="AA34" s="41">
        <v>13200</v>
      </c>
      <c r="AB34" s="42">
        <f>D36+H36+L36</f>
        <v>2</v>
      </c>
    </row>
    <row r="35" spans="3:29" ht="21" customHeight="1" x14ac:dyDescent="0.15">
      <c r="C35" s="80"/>
      <c r="D35" s="42">
        <f>COUNTIF(C$7:C$30,C35)</f>
        <v>0</v>
      </c>
      <c r="G35" s="80"/>
      <c r="H35" s="42">
        <f>COUNTIF(G$7:G$30,G35)</f>
        <v>0</v>
      </c>
      <c r="K35" s="80"/>
      <c r="L35" s="42">
        <f>COUNTIF(K$7:K$30,K35)</f>
        <v>0</v>
      </c>
      <c r="O35" s="80"/>
      <c r="P35" s="42">
        <f>COUNTIF(O$7:O$30,O35)</f>
        <v>0</v>
      </c>
      <c r="S35" s="80"/>
      <c r="T35" s="42">
        <f>COUNTIF(S$7:S$30,S35)</f>
        <v>0</v>
      </c>
      <c r="W35" s="80">
        <v>8800</v>
      </c>
      <c r="X35" s="42">
        <f>COUNTIF(W$7:W$30,W35)</f>
        <v>1</v>
      </c>
      <c r="AA35" s="41">
        <v>8800</v>
      </c>
      <c r="AB35" s="42">
        <f>D37+H37+L37+X35</f>
        <v>17</v>
      </c>
    </row>
    <row r="36" spans="3:29" ht="21" customHeight="1" x14ac:dyDescent="0.15">
      <c r="C36" s="41">
        <v>13200</v>
      </c>
      <c r="D36" s="42">
        <f>COUNTIF(C$7:C$30,C36)</f>
        <v>0</v>
      </c>
      <c r="G36" s="41">
        <v>13200</v>
      </c>
      <c r="H36" s="42">
        <f>COUNTIF(G$7:G$30,G36)</f>
        <v>1</v>
      </c>
      <c r="K36" s="41">
        <v>13200</v>
      </c>
      <c r="L36" s="42">
        <f>COUNTIF(K$7:K$30,K36)</f>
        <v>1</v>
      </c>
      <c r="O36" s="41">
        <v>7700</v>
      </c>
      <c r="P36" s="42">
        <f>COUNTIF(O$7:O$30,O36)</f>
        <v>1</v>
      </c>
      <c r="S36" s="41">
        <v>7700</v>
      </c>
      <c r="T36" s="42">
        <f>COUNTIF(S$7:S$30,S36)</f>
        <v>1</v>
      </c>
      <c r="W36" s="41">
        <v>7700</v>
      </c>
      <c r="X36" s="42">
        <f>COUNTIF(W$7:W$30,W36)</f>
        <v>2</v>
      </c>
      <c r="AA36" s="41">
        <v>7700</v>
      </c>
      <c r="AB36" s="42">
        <f>P36+T36+X36</f>
        <v>4</v>
      </c>
    </row>
    <row r="37" spans="3:29" ht="21" customHeight="1" x14ac:dyDescent="0.15">
      <c r="C37" s="41">
        <v>8800</v>
      </c>
      <c r="D37" s="42">
        <f>COUNTIF(C$7:C$30,C37)</f>
        <v>5</v>
      </c>
      <c r="G37" s="41">
        <v>8800</v>
      </c>
      <c r="H37" s="42">
        <f>COUNTIF(G$7:G$30,G37)</f>
        <v>5</v>
      </c>
      <c r="K37" s="41">
        <v>8800</v>
      </c>
      <c r="L37" s="42">
        <f>COUNTIF(K$7:K$30,K37)</f>
        <v>6</v>
      </c>
      <c r="O37" s="41">
        <v>5500</v>
      </c>
      <c r="P37" s="42">
        <f>COUNTIF(O$7:O$30,O37)</f>
        <v>6</v>
      </c>
      <c r="S37" s="41">
        <v>5500</v>
      </c>
      <c r="T37" s="42">
        <f>COUNTIF(S$7:S$30,S37)</f>
        <v>7</v>
      </c>
      <c r="W37" s="41">
        <v>5500</v>
      </c>
      <c r="X37" s="42">
        <f>COUNTIF(W$7:W$30,W37)</f>
        <v>5</v>
      </c>
      <c r="AA37" s="41">
        <v>5500</v>
      </c>
      <c r="AB37" s="42">
        <f>P37+T37+X37</f>
        <v>18</v>
      </c>
    </row>
    <row r="38" spans="3:29" ht="21" customHeight="1" x14ac:dyDescent="0.15">
      <c r="C38" s="44" t="s">
        <v>18</v>
      </c>
      <c r="D38" s="43">
        <f>SUM(D35:D37)</f>
        <v>5</v>
      </c>
      <c r="G38" s="44" t="s">
        <v>18</v>
      </c>
      <c r="H38" s="43">
        <f>SUM(H35:H37)</f>
        <v>6</v>
      </c>
      <c r="K38" s="44" t="s">
        <v>18</v>
      </c>
      <c r="L38" s="43">
        <f>SUM(L35:L37)</f>
        <v>7</v>
      </c>
      <c r="O38" s="44" t="s">
        <v>18</v>
      </c>
      <c r="P38" s="43">
        <f>SUM(P35:P37)</f>
        <v>7</v>
      </c>
      <c r="S38" s="44" t="s">
        <v>18</v>
      </c>
      <c r="T38" s="43">
        <f>SUM(T35:T37)</f>
        <v>8</v>
      </c>
      <c r="W38" s="44" t="s">
        <v>18</v>
      </c>
      <c r="X38" s="43">
        <f>SUM(X35:X37)</f>
        <v>8</v>
      </c>
      <c r="AA38" s="44" t="s">
        <v>18</v>
      </c>
      <c r="AB38" s="42">
        <f>D38+H38+L38+P38+T38+X38</f>
        <v>41</v>
      </c>
    </row>
    <row r="39" spans="3:29" ht="21" customHeight="1" x14ac:dyDescent="0.15">
      <c r="C39" s="177">
        <f>C35*D35+C36*D36+C37*D37</f>
        <v>44000</v>
      </c>
      <c r="D39" s="178"/>
      <c r="G39" s="177">
        <f>G35*H35+G36*H36+G37*H37</f>
        <v>57200</v>
      </c>
      <c r="H39" s="178"/>
      <c r="K39" s="177">
        <f>K35*L35+K36*L36+K37*L37</f>
        <v>66000</v>
      </c>
      <c r="L39" s="178"/>
      <c r="O39" s="177">
        <f>O35*P35+O36*P36+O37*P37</f>
        <v>40700</v>
      </c>
      <c r="P39" s="178"/>
      <c r="S39" s="177">
        <f>S35*T35+S36*T36+S37*T37</f>
        <v>46200</v>
      </c>
      <c r="T39" s="178"/>
      <c r="W39" s="177">
        <f>W35*X35+W36*X36+W37*X37</f>
        <v>51700</v>
      </c>
      <c r="X39" s="178"/>
      <c r="Z39" s="108" t="s">
        <v>19</v>
      </c>
      <c r="AA39" s="109">
        <f>AA34*AB34+AA35*AB35+AA36*AB36+AA37*AB37</f>
        <v>305800</v>
      </c>
      <c r="AB39" s="42"/>
    </row>
    <row r="40" spans="3:29" ht="21" customHeight="1" x14ac:dyDescent="0.15">
      <c r="Z40" s="45" t="s">
        <v>20</v>
      </c>
      <c r="AA40" s="111">
        <f>AA39/AB38</f>
        <v>7458.5365853658541</v>
      </c>
      <c r="AB40" s="43"/>
      <c r="AC40" s="1" t="s">
        <v>22</v>
      </c>
    </row>
    <row r="41" spans="3:29" ht="21" customHeight="1" x14ac:dyDescent="0.15">
      <c r="Z41" s="45" t="s">
        <v>21</v>
      </c>
      <c r="AA41" s="111">
        <f>AA40/1.1</f>
        <v>6780.4878048780483</v>
      </c>
      <c r="AB41" s="110"/>
    </row>
    <row r="42" spans="3:29" ht="21" customHeight="1" x14ac:dyDescent="0.15">
      <c r="AB42" s="112"/>
    </row>
    <row r="43" spans="3:29" ht="21" customHeight="1" x14ac:dyDescent="0.15">
      <c r="AB43" s="112"/>
      <c r="AC43" s="1" t="s">
        <v>23</v>
      </c>
    </row>
    <row r="44" spans="3:29" ht="21" customHeight="1" x14ac:dyDescent="0.15">
      <c r="AB44" s="24"/>
      <c r="AC44" s="24"/>
    </row>
  </sheetData>
  <mergeCells count="20">
    <mergeCell ref="W39:X39"/>
    <mergeCell ref="AC8:AD8"/>
    <mergeCell ref="A32:D32"/>
    <mergeCell ref="E32:H32"/>
    <mergeCell ref="I32:L32"/>
    <mergeCell ref="M32:P32"/>
    <mergeCell ref="Q32:T32"/>
    <mergeCell ref="U32:X32"/>
    <mergeCell ref="C39:D39"/>
    <mergeCell ref="G39:H39"/>
    <mergeCell ref="K39:L39"/>
    <mergeCell ref="O39:P39"/>
    <mergeCell ref="S39:T39"/>
    <mergeCell ref="A2:X2"/>
    <mergeCell ref="A5:D5"/>
    <mergeCell ref="E5:H5"/>
    <mergeCell ref="I5:L5"/>
    <mergeCell ref="M5:P5"/>
    <mergeCell ref="Q5:T5"/>
    <mergeCell ref="U5:X5"/>
  </mergeCells>
  <phoneticPr fontId="2"/>
  <pageMargins left="0.55118110236220474" right="0.19685039370078741" top="0.43307086614173229" bottom="0.19685039370078741" header="0.19685039370078741" footer="0.19685039370078741"/>
  <pageSetup paperSize="9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0F13F-AE5B-4CB4-BD60-96756E819C23}">
  <sheetPr>
    <pageSetUpPr fitToPage="1"/>
  </sheetPr>
  <dimension ref="A1:AF42"/>
  <sheetViews>
    <sheetView topLeftCell="E1" zoomScaleNormal="100" workbookViewId="0">
      <selection activeCell="X4" sqref="X4"/>
    </sheetView>
  </sheetViews>
  <sheetFormatPr defaultColWidth="7.625" defaultRowHeight="21" customHeight="1" x14ac:dyDescent="0.15"/>
  <cols>
    <col min="1" max="1" width="5.625" style="1" customWidth="1"/>
    <col min="2" max="2" width="4.125" style="1" customWidth="1"/>
    <col min="3" max="4" width="6.625" style="1" customWidth="1"/>
    <col min="5" max="5" width="5.625" style="1" customWidth="1"/>
    <col min="6" max="6" width="4.125" style="1" customWidth="1"/>
    <col min="7" max="8" width="6.625" style="1" customWidth="1"/>
    <col min="9" max="9" width="5.625" style="2" customWidth="1"/>
    <col min="10" max="10" width="4.125" style="1" customWidth="1"/>
    <col min="11" max="12" width="6.625" style="1" customWidth="1"/>
    <col min="13" max="13" width="5.75" style="1" customWidth="1"/>
    <col min="14" max="14" width="4.125" style="1" customWidth="1"/>
    <col min="15" max="16" width="6.625" style="1" customWidth="1"/>
    <col min="17" max="17" width="5.625" style="1" customWidth="1"/>
    <col min="18" max="18" width="4.125" style="1" customWidth="1"/>
    <col min="19" max="20" width="6.625" style="1" customWidth="1"/>
    <col min="21" max="21" width="5.625" style="1" customWidth="1"/>
    <col min="22" max="22" width="4.125" style="1" customWidth="1"/>
    <col min="23" max="23" width="7.25" style="1" bestFit="1" customWidth="1"/>
    <col min="24" max="24" width="6.625" style="1" customWidth="1"/>
    <col min="25" max="25" width="3.5" style="1" customWidth="1"/>
    <col min="26" max="28" width="7.625" style="1"/>
    <col min="29" max="29" width="8.875" style="1" customWidth="1"/>
    <col min="30" max="30" width="6.75" style="1" bestFit="1" customWidth="1"/>
    <col min="31" max="31" width="42.375" style="1" bestFit="1" customWidth="1"/>
    <col min="32" max="32" width="23.75" style="1" bestFit="1" customWidth="1"/>
    <col min="33" max="16384" width="7.625" style="1"/>
  </cols>
  <sheetData>
    <row r="1" spans="1:32" ht="13.5" x14ac:dyDescent="0.15">
      <c r="V1" s="3"/>
      <c r="W1" s="3"/>
      <c r="X1" s="3"/>
    </row>
    <row r="2" spans="1:32" ht="17.25" x14ac:dyDescent="0.15">
      <c r="A2" s="173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</row>
    <row r="3" spans="1:32" ht="12.75" customHeight="1" x14ac:dyDescent="0.15">
      <c r="U3" s="39"/>
      <c r="V3" s="39"/>
      <c r="W3" s="39"/>
      <c r="X3" s="39" t="s">
        <v>54</v>
      </c>
    </row>
    <row r="4" spans="1:32" ht="12.75" customHeight="1" x14ac:dyDescent="0.15"/>
    <row r="5" spans="1:32" ht="18.95" customHeight="1" x14ac:dyDescent="0.15">
      <c r="A5" s="174" t="s">
        <v>6</v>
      </c>
      <c r="B5" s="175"/>
      <c r="C5" s="175"/>
      <c r="D5" s="176"/>
      <c r="E5" s="174" t="s">
        <v>25</v>
      </c>
      <c r="F5" s="175"/>
      <c r="G5" s="175"/>
      <c r="H5" s="176"/>
      <c r="I5" s="174" t="s">
        <v>14</v>
      </c>
      <c r="J5" s="175"/>
      <c r="K5" s="175"/>
      <c r="L5" s="176"/>
      <c r="M5" s="174" t="s">
        <v>26</v>
      </c>
      <c r="N5" s="175"/>
      <c r="O5" s="175"/>
      <c r="P5" s="176"/>
      <c r="Q5" s="174" t="s">
        <v>52</v>
      </c>
      <c r="R5" s="175"/>
      <c r="S5" s="175"/>
      <c r="T5" s="176"/>
      <c r="U5" s="174" t="s">
        <v>5</v>
      </c>
      <c r="V5" s="175"/>
      <c r="W5" s="175"/>
      <c r="X5" s="176"/>
    </row>
    <row r="6" spans="1:32" ht="18.95" customHeight="1" x14ac:dyDescent="0.15">
      <c r="A6" s="46" t="s">
        <v>4</v>
      </c>
      <c r="B6" s="47" t="s">
        <v>3</v>
      </c>
      <c r="C6" s="47" t="s">
        <v>2</v>
      </c>
      <c r="D6" s="48" t="s">
        <v>1</v>
      </c>
      <c r="E6" s="46" t="s">
        <v>4</v>
      </c>
      <c r="F6" s="47" t="s">
        <v>3</v>
      </c>
      <c r="G6" s="47" t="s">
        <v>2</v>
      </c>
      <c r="H6" s="48" t="s">
        <v>1</v>
      </c>
      <c r="I6" s="46" t="s">
        <v>4</v>
      </c>
      <c r="J6" s="47" t="s">
        <v>3</v>
      </c>
      <c r="K6" s="47" t="s">
        <v>2</v>
      </c>
      <c r="L6" s="48" t="s">
        <v>1</v>
      </c>
      <c r="M6" s="46" t="s">
        <v>4</v>
      </c>
      <c r="N6" s="47" t="s">
        <v>3</v>
      </c>
      <c r="O6" s="47" t="s">
        <v>2</v>
      </c>
      <c r="P6" s="48" t="s">
        <v>1</v>
      </c>
      <c r="Q6" s="46" t="s">
        <v>4</v>
      </c>
      <c r="R6" s="47" t="s">
        <v>3</v>
      </c>
      <c r="S6" s="47" t="s">
        <v>2</v>
      </c>
      <c r="T6" s="48" t="s">
        <v>1</v>
      </c>
      <c r="U6" s="46" t="s">
        <v>4</v>
      </c>
      <c r="V6" s="47" t="s">
        <v>3</v>
      </c>
      <c r="W6" s="47" t="s">
        <v>2</v>
      </c>
      <c r="X6" s="48" t="s">
        <v>1</v>
      </c>
    </row>
    <row r="7" spans="1:32" ht="18.95" customHeight="1" x14ac:dyDescent="0.15">
      <c r="A7" s="4">
        <v>201</v>
      </c>
      <c r="B7" s="5">
        <v>1</v>
      </c>
      <c r="C7" s="6">
        <v>4950</v>
      </c>
      <c r="D7" s="16" t="s">
        <v>10</v>
      </c>
      <c r="E7" s="4">
        <v>320</v>
      </c>
      <c r="F7" s="5">
        <v>4</v>
      </c>
      <c r="G7" s="6"/>
      <c r="H7" s="79"/>
      <c r="I7" s="4">
        <v>301</v>
      </c>
      <c r="J7" s="5">
        <v>1</v>
      </c>
      <c r="K7" s="6">
        <v>4950</v>
      </c>
      <c r="L7" s="11" t="s">
        <v>10</v>
      </c>
      <c r="M7" s="12">
        <v>431</v>
      </c>
      <c r="N7" s="13">
        <v>4</v>
      </c>
      <c r="O7" s="14"/>
      <c r="P7" s="19"/>
      <c r="Q7" s="4">
        <v>401</v>
      </c>
      <c r="R7" s="5">
        <v>1</v>
      </c>
      <c r="S7" s="6">
        <v>4950</v>
      </c>
      <c r="T7" s="11" t="s">
        <v>10</v>
      </c>
      <c r="U7" s="10">
        <v>501</v>
      </c>
      <c r="V7" s="5">
        <v>1</v>
      </c>
      <c r="W7" s="6">
        <v>4950</v>
      </c>
      <c r="X7" s="11" t="s">
        <v>7</v>
      </c>
    </row>
    <row r="8" spans="1:32" ht="18.95" customHeight="1" x14ac:dyDescent="0.15">
      <c r="A8" s="12">
        <v>202</v>
      </c>
      <c r="B8" s="13">
        <v>4</v>
      </c>
      <c r="C8" s="14"/>
      <c r="D8" s="15"/>
      <c r="E8" s="12">
        <v>321</v>
      </c>
      <c r="F8" s="13">
        <v>4</v>
      </c>
      <c r="G8" s="14"/>
      <c r="H8" s="19"/>
      <c r="I8" s="12">
        <v>302</v>
      </c>
      <c r="J8" s="13">
        <v>1</v>
      </c>
      <c r="K8" s="14">
        <v>4950</v>
      </c>
      <c r="L8" s="17" t="s">
        <v>10</v>
      </c>
      <c r="M8" s="18">
        <v>432</v>
      </c>
      <c r="N8" s="13">
        <v>4</v>
      </c>
      <c r="O8" s="14"/>
      <c r="P8" s="15"/>
      <c r="Q8" s="12">
        <v>402</v>
      </c>
      <c r="R8" s="13">
        <v>1</v>
      </c>
      <c r="S8" s="14">
        <v>4950</v>
      </c>
      <c r="T8" s="17" t="s">
        <v>10</v>
      </c>
      <c r="U8" s="18">
        <v>502</v>
      </c>
      <c r="V8" s="13">
        <v>4</v>
      </c>
      <c r="W8" s="14"/>
      <c r="X8" s="19"/>
      <c r="AB8" s="95" t="s">
        <v>1</v>
      </c>
      <c r="AC8" s="189" t="s">
        <v>32</v>
      </c>
      <c r="AD8" s="190"/>
      <c r="AE8" s="96" t="s">
        <v>33</v>
      </c>
      <c r="AF8" s="96" t="s">
        <v>40</v>
      </c>
    </row>
    <row r="9" spans="1:32" ht="18.95" customHeight="1" x14ac:dyDescent="0.15">
      <c r="A9" s="12">
        <v>203</v>
      </c>
      <c r="B9" s="13">
        <v>4</v>
      </c>
      <c r="C9" s="14"/>
      <c r="D9" s="15"/>
      <c r="E9" s="12">
        <v>322</v>
      </c>
      <c r="F9" s="13">
        <v>4</v>
      </c>
      <c r="G9" s="14"/>
      <c r="H9" s="15"/>
      <c r="I9" s="7">
        <v>303</v>
      </c>
      <c r="J9" s="8">
        <v>1</v>
      </c>
      <c r="K9" s="9">
        <v>4950</v>
      </c>
      <c r="L9" s="40" t="s">
        <v>10</v>
      </c>
      <c r="M9" s="18">
        <v>433</v>
      </c>
      <c r="N9" s="13">
        <v>4</v>
      </c>
      <c r="O9" s="14"/>
      <c r="P9" s="15"/>
      <c r="Q9" s="12">
        <v>403</v>
      </c>
      <c r="R9" s="13">
        <v>1</v>
      </c>
      <c r="S9" s="14">
        <v>4950</v>
      </c>
      <c r="T9" s="17" t="s">
        <v>10</v>
      </c>
      <c r="U9" s="18">
        <v>503</v>
      </c>
      <c r="V9" s="13">
        <v>4</v>
      </c>
      <c r="W9" s="14"/>
      <c r="X9" s="19"/>
      <c r="AB9" s="83" t="s">
        <v>30</v>
      </c>
      <c r="AC9" s="84">
        <v>6600</v>
      </c>
      <c r="AD9" s="85" t="s">
        <v>41</v>
      </c>
      <c r="AE9" s="86" t="s">
        <v>28</v>
      </c>
      <c r="AF9" s="86" t="s">
        <v>36</v>
      </c>
    </row>
    <row r="10" spans="1:32" ht="18.95" customHeight="1" x14ac:dyDescent="0.15">
      <c r="A10" s="12">
        <v>205</v>
      </c>
      <c r="B10" s="13">
        <v>4</v>
      </c>
      <c r="C10" s="14"/>
      <c r="D10" s="15"/>
      <c r="E10" s="12">
        <v>323</v>
      </c>
      <c r="F10" s="13">
        <v>1</v>
      </c>
      <c r="G10" s="14"/>
      <c r="H10" s="16" t="s">
        <v>0</v>
      </c>
      <c r="I10" s="7">
        <v>305</v>
      </c>
      <c r="J10" s="8">
        <v>1</v>
      </c>
      <c r="K10" s="9">
        <v>4950</v>
      </c>
      <c r="L10" s="40" t="s">
        <v>10</v>
      </c>
      <c r="M10" s="12">
        <v>435</v>
      </c>
      <c r="N10" s="13">
        <v>1</v>
      </c>
      <c r="O10" s="14">
        <v>4950</v>
      </c>
      <c r="P10" s="17" t="s">
        <v>7</v>
      </c>
      <c r="Q10" s="12">
        <v>405</v>
      </c>
      <c r="R10" s="13">
        <v>1</v>
      </c>
      <c r="S10" s="14">
        <v>4950</v>
      </c>
      <c r="T10" s="17" t="s">
        <v>10</v>
      </c>
      <c r="U10" s="18">
        <v>505</v>
      </c>
      <c r="V10" s="13">
        <v>4</v>
      </c>
      <c r="W10" s="14"/>
      <c r="X10" s="19"/>
      <c r="AB10" s="87" t="s">
        <v>31</v>
      </c>
      <c r="AC10" s="88">
        <v>4950</v>
      </c>
      <c r="AD10" s="89" t="s">
        <v>41</v>
      </c>
      <c r="AE10" s="90" t="s">
        <v>28</v>
      </c>
      <c r="AF10" s="90" t="s">
        <v>39</v>
      </c>
    </row>
    <row r="11" spans="1:32" ht="18.95" customHeight="1" x14ac:dyDescent="0.15">
      <c r="A11" s="12">
        <v>206</v>
      </c>
      <c r="B11" s="13">
        <v>1</v>
      </c>
      <c r="C11" s="14">
        <v>4950</v>
      </c>
      <c r="D11" s="16" t="s">
        <v>10</v>
      </c>
      <c r="E11" s="12">
        <v>325</v>
      </c>
      <c r="F11" s="13">
        <v>1</v>
      </c>
      <c r="G11" s="14">
        <v>4950</v>
      </c>
      <c r="H11" s="16" t="s">
        <v>10</v>
      </c>
      <c r="I11" s="102">
        <v>306</v>
      </c>
      <c r="J11" s="103">
        <v>1</v>
      </c>
      <c r="K11" s="104">
        <v>4950</v>
      </c>
      <c r="L11" s="105" t="s">
        <v>10</v>
      </c>
      <c r="M11" s="18">
        <v>436</v>
      </c>
      <c r="N11" s="13">
        <v>1</v>
      </c>
      <c r="O11" s="14">
        <v>4950</v>
      </c>
      <c r="P11" s="17" t="s">
        <v>7</v>
      </c>
      <c r="Q11" s="12">
        <v>406</v>
      </c>
      <c r="R11" s="13">
        <v>1</v>
      </c>
      <c r="S11" s="14">
        <v>4950</v>
      </c>
      <c r="T11" s="17" t="s">
        <v>10</v>
      </c>
      <c r="U11" s="18">
        <v>506</v>
      </c>
      <c r="V11" s="13">
        <v>4</v>
      </c>
      <c r="W11" s="14"/>
      <c r="X11" s="17"/>
      <c r="AB11" s="91" t="s">
        <v>51</v>
      </c>
      <c r="AC11" s="92">
        <v>4950</v>
      </c>
      <c r="AD11" s="93" t="s">
        <v>41</v>
      </c>
      <c r="AE11" s="94" t="s">
        <v>29</v>
      </c>
      <c r="AF11" s="106" t="s">
        <v>53</v>
      </c>
    </row>
    <row r="12" spans="1:32" ht="18.95" customHeight="1" x14ac:dyDescent="0.15">
      <c r="A12" s="12">
        <v>207</v>
      </c>
      <c r="B12" s="13">
        <v>1</v>
      </c>
      <c r="C12" s="14">
        <v>4950</v>
      </c>
      <c r="D12" s="16" t="s">
        <v>10</v>
      </c>
      <c r="E12" s="12">
        <v>326</v>
      </c>
      <c r="F12" s="13">
        <v>4</v>
      </c>
      <c r="G12" s="14"/>
      <c r="H12" s="15"/>
      <c r="I12" s="12">
        <v>307</v>
      </c>
      <c r="J12" s="13">
        <v>4</v>
      </c>
      <c r="K12" s="14"/>
      <c r="L12" s="19"/>
      <c r="M12" s="18">
        <v>437</v>
      </c>
      <c r="N12" s="13">
        <v>4</v>
      </c>
      <c r="O12" s="14"/>
      <c r="P12" s="16"/>
      <c r="Q12" s="12">
        <v>407</v>
      </c>
      <c r="R12" s="13">
        <v>4</v>
      </c>
      <c r="S12" s="14"/>
      <c r="T12" s="19"/>
      <c r="U12" s="18">
        <v>507</v>
      </c>
      <c r="V12" s="13">
        <v>4</v>
      </c>
      <c r="W12" s="14"/>
      <c r="X12" s="19"/>
      <c r="AB12" s="49" t="s">
        <v>34</v>
      </c>
      <c r="AC12" s="50">
        <v>6600</v>
      </c>
      <c r="AD12" s="55" t="s">
        <v>41</v>
      </c>
      <c r="AE12" s="58" t="s">
        <v>28</v>
      </c>
      <c r="AF12" s="58" t="s">
        <v>37</v>
      </c>
    </row>
    <row r="13" spans="1:32" ht="18.95" customHeight="1" x14ac:dyDescent="0.15">
      <c r="A13" s="12">
        <v>208</v>
      </c>
      <c r="B13" s="13">
        <v>1</v>
      </c>
      <c r="C13" s="14">
        <v>4950</v>
      </c>
      <c r="D13" s="16" t="s">
        <v>10</v>
      </c>
      <c r="E13" s="12">
        <v>327</v>
      </c>
      <c r="F13" s="13">
        <v>4</v>
      </c>
      <c r="G13" s="14"/>
      <c r="H13" s="15"/>
      <c r="I13" s="12">
        <v>308</v>
      </c>
      <c r="J13" s="13">
        <v>4</v>
      </c>
      <c r="K13" s="14"/>
      <c r="L13" s="19"/>
      <c r="M13" s="18">
        <v>438</v>
      </c>
      <c r="N13" s="13">
        <v>4</v>
      </c>
      <c r="O13" s="14"/>
      <c r="P13" s="15"/>
      <c r="Q13" s="12">
        <v>408</v>
      </c>
      <c r="R13" s="13">
        <v>4</v>
      </c>
      <c r="S13" s="14"/>
      <c r="T13" s="19"/>
      <c r="U13" s="18">
        <v>508</v>
      </c>
      <c r="V13" s="13">
        <v>1</v>
      </c>
      <c r="W13" s="14">
        <v>6600</v>
      </c>
      <c r="X13" s="17" t="s">
        <v>9</v>
      </c>
      <c r="AB13" s="51" t="s">
        <v>8</v>
      </c>
      <c r="AC13" s="52">
        <v>6600</v>
      </c>
      <c r="AD13" s="56" t="s">
        <v>41</v>
      </c>
      <c r="AE13" s="59" t="s">
        <v>29</v>
      </c>
      <c r="AF13" s="59" t="s">
        <v>38</v>
      </c>
    </row>
    <row r="14" spans="1:32" ht="18.95" customHeight="1" x14ac:dyDescent="0.15">
      <c r="A14" s="12">
        <v>210</v>
      </c>
      <c r="B14" s="13">
        <v>4</v>
      </c>
      <c r="C14" s="14"/>
      <c r="D14" s="15"/>
      <c r="E14" s="12">
        <v>328</v>
      </c>
      <c r="F14" s="13">
        <v>4</v>
      </c>
      <c r="G14" s="14"/>
      <c r="H14" s="15"/>
      <c r="I14" s="12">
        <v>310</v>
      </c>
      <c r="J14" s="13">
        <v>1</v>
      </c>
      <c r="K14" s="14">
        <v>6600</v>
      </c>
      <c r="L14" s="17" t="s">
        <v>15</v>
      </c>
      <c r="M14" s="18">
        <v>450</v>
      </c>
      <c r="N14" s="13">
        <v>4</v>
      </c>
      <c r="O14" s="14"/>
      <c r="P14" s="15"/>
      <c r="Q14" s="12">
        <v>410</v>
      </c>
      <c r="R14" s="13">
        <v>4</v>
      </c>
      <c r="S14" s="14"/>
      <c r="T14" s="19"/>
      <c r="U14" s="18">
        <v>510</v>
      </c>
      <c r="V14" s="13">
        <v>4</v>
      </c>
      <c r="W14" s="14"/>
      <c r="X14" s="19"/>
      <c r="AB14" s="53" t="s">
        <v>35</v>
      </c>
      <c r="AC14" s="54">
        <v>4950</v>
      </c>
      <c r="AD14" s="57" t="s">
        <v>41</v>
      </c>
      <c r="AE14" s="60" t="s">
        <v>28</v>
      </c>
      <c r="AF14" s="60" t="s">
        <v>37</v>
      </c>
    </row>
    <row r="15" spans="1:32" ht="18.95" customHeight="1" x14ac:dyDescent="0.15">
      <c r="A15" s="12">
        <v>211</v>
      </c>
      <c r="B15" s="13">
        <v>4</v>
      </c>
      <c r="C15" s="14"/>
      <c r="D15" s="15"/>
      <c r="E15" s="12">
        <v>330</v>
      </c>
      <c r="F15" s="13">
        <v>1</v>
      </c>
      <c r="G15" s="14">
        <v>6600</v>
      </c>
      <c r="H15" s="16" t="s">
        <v>15</v>
      </c>
      <c r="I15" s="12">
        <v>311</v>
      </c>
      <c r="J15" s="13">
        <v>4</v>
      </c>
      <c r="K15" s="14"/>
      <c r="L15" s="19"/>
      <c r="M15" s="18">
        <v>451</v>
      </c>
      <c r="N15" s="13">
        <v>1</v>
      </c>
      <c r="O15" s="14">
        <v>6600</v>
      </c>
      <c r="P15" s="17" t="s">
        <v>9</v>
      </c>
      <c r="Q15" s="12">
        <v>411</v>
      </c>
      <c r="R15" s="13">
        <v>1</v>
      </c>
      <c r="S15" s="14">
        <v>6600</v>
      </c>
      <c r="T15" s="17" t="s">
        <v>15</v>
      </c>
      <c r="U15" s="18">
        <v>511</v>
      </c>
      <c r="V15" s="13">
        <v>1</v>
      </c>
      <c r="W15" s="14">
        <v>4950</v>
      </c>
      <c r="X15" s="17" t="s">
        <v>7</v>
      </c>
    </row>
    <row r="16" spans="1:32" ht="18.95" customHeight="1" x14ac:dyDescent="0.15">
      <c r="A16" s="12">
        <v>212</v>
      </c>
      <c r="B16" s="13">
        <v>4</v>
      </c>
      <c r="C16" s="14"/>
      <c r="D16" s="15"/>
      <c r="E16" s="12">
        <v>331</v>
      </c>
      <c r="F16" s="13">
        <v>4</v>
      </c>
      <c r="G16" s="14"/>
      <c r="H16" s="15"/>
      <c r="I16" s="12">
        <v>312</v>
      </c>
      <c r="J16" s="13">
        <v>4</v>
      </c>
      <c r="K16" s="14"/>
      <c r="L16" s="19"/>
      <c r="M16" s="18">
        <v>452</v>
      </c>
      <c r="N16" s="13">
        <v>4</v>
      </c>
      <c r="O16" s="14"/>
      <c r="P16" s="15"/>
      <c r="Q16" s="12">
        <v>412</v>
      </c>
      <c r="R16" s="13">
        <v>4</v>
      </c>
      <c r="S16" s="14"/>
      <c r="T16" s="19"/>
      <c r="U16" s="18">
        <v>512</v>
      </c>
      <c r="V16" s="13">
        <v>1</v>
      </c>
      <c r="W16" s="14">
        <v>6600</v>
      </c>
      <c r="X16" s="17" t="s">
        <v>27</v>
      </c>
    </row>
    <row r="17" spans="1:30" ht="18.95" customHeight="1" x14ac:dyDescent="0.15">
      <c r="A17" s="12">
        <v>213</v>
      </c>
      <c r="B17" s="13">
        <v>4</v>
      </c>
      <c r="C17" s="14"/>
      <c r="D17" s="15"/>
      <c r="E17" s="12">
        <v>332</v>
      </c>
      <c r="F17" s="13">
        <v>4</v>
      </c>
      <c r="G17" s="14"/>
      <c r="H17" s="15"/>
      <c r="I17" s="12">
        <v>313</v>
      </c>
      <c r="J17" s="13">
        <v>4</v>
      </c>
      <c r="K17" s="14"/>
      <c r="L17" s="19"/>
      <c r="M17" s="18">
        <v>453</v>
      </c>
      <c r="N17" s="13">
        <v>4</v>
      </c>
      <c r="O17" s="14"/>
      <c r="P17" s="15"/>
      <c r="Q17" s="12">
        <v>413</v>
      </c>
      <c r="R17" s="13">
        <v>4</v>
      </c>
      <c r="S17" s="14"/>
      <c r="T17" s="19"/>
      <c r="U17" s="18">
        <v>513</v>
      </c>
      <c r="V17" s="13">
        <v>4</v>
      </c>
      <c r="W17" s="14"/>
      <c r="X17" s="19"/>
    </row>
    <row r="18" spans="1:30" ht="18.95" customHeight="1" x14ac:dyDescent="0.15">
      <c r="A18" s="12">
        <v>215</v>
      </c>
      <c r="B18" s="13">
        <v>1</v>
      </c>
      <c r="C18" s="14">
        <v>4950</v>
      </c>
      <c r="D18" s="16" t="s">
        <v>48</v>
      </c>
      <c r="E18" s="12">
        <v>333</v>
      </c>
      <c r="F18" s="13">
        <v>4</v>
      </c>
      <c r="G18" s="14"/>
      <c r="H18" s="15"/>
      <c r="I18" s="12">
        <v>315</v>
      </c>
      <c r="J18" s="13">
        <v>1</v>
      </c>
      <c r="K18" s="14">
        <v>4950</v>
      </c>
      <c r="L18" s="17" t="s">
        <v>10</v>
      </c>
      <c r="M18" s="18">
        <v>455</v>
      </c>
      <c r="N18" s="13">
        <v>4</v>
      </c>
      <c r="O18" s="14"/>
      <c r="P18" s="15"/>
      <c r="Q18" s="12">
        <v>415</v>
      </c>
      <c r="R18" s="13">
        <v>4</v>
      </c>
      <c r="S18" s="14"/>
      <c r="T18" s="17"/>
      <c r="U18" s="18">
        <v>515</v>
      </c>
      <c r="V18" s="13">
        <v>1</v>
      </c>
      <c r="W18" s="14">
        <v>6600</v>
      </c>
      <c r="X18" s="17" t="s">
        <v>27</v>
      </c>
      <c r="AB18" s="67">
        <v>1</v>
      </c>
      <c r="AC18" s="61">
        <f>COUNTIF(B$7:B$30,AB18)+COUNTIF(F$7:F$30,AB18)+COUNTIF(J$7:J$30,AB18)+COUNTIF(N$7:N$30,AB18)+COUNTIF(R$7:R$30,AB18)+COUNTIF(V$7:V$30,AB18)</f>
        <v>43</v>
      </c>
      <c r="AD18" s="62" t="s">
        <v>4</v>
      </c>
    </row>
    <row r="19" spans="1:30" ht="18.95" customHeight="1" x14ac:dyDescent="0.15">
      <c r="A19" s="12">
        <v>280</v>
      </c>
      <c r="B19" s="13">
        <v>2</v>
      </c>
      <c r="C19" s="14"/>
      <c r="D19" s="20"/>
      <c r="E19" s="12">
        <v>335</v>
      </c>
      <c r="F19" s="13">
        <v>1</v>
      </c>
      <c r="G19" s="14">
        <v>4950</v>
      </c>
      <c r="H19" s="16" t="s">
        <v>10</v>
      </c>
      <c r="I19" s="102">
        <v>316</v>
      </c>
      <c r="J19" s="103">
        <v>1</v>
      </c>
      <c r="K19" s="104"/>
      <c r="L19" s="81" t="s">
        <v>0</v>
      </c>
      <c r="M19" s="12">
        <v>456</v>
      </c>
      <c r="N19" s="13">
        <v>1</v>
      </c>
      <c r="O19" s="14">
        <v>4950</v>
      </c>
      <c r="P19" s="17" t="s">
        <v>7</v>
      </c>
      <c r="Q19" s="12">
        <v>416</v>
      </c>
      <c r="R19" s="13">
        <v>1</v>
      </c>
      <c r="S19" s="14">
        <v>4950</v>
      </c>
      <c r="T19" s="17" t="s">
        <v>10</v>
      </c>
      <c r="U19" s="18">
        <v>516</v>
      </c>
      <c r="V19" s="13">
        <v>4</v>
      </c>
      <c r="W19" s="14"/>
      <c r="X19" s="19"/>
      <c r="AB19" s="67">
        <v>2</v>
      </c>
      <c r="AC19" s="61">
        <f>COUNTIF(B$7:B$30,AB19)+COUNTIF(F$7:F$30,AB19)+COUNTIF(J$7:J$30,AB19)+COUNTIF(N$7:N$30,AB19)+COUNTIF(R$7:R$30,AB19)+COUNTIF(V$7:V$30,AB19)</f>
        <v>1</v>
      </c>
      <c r="AD19" s="62" t="s">
        <v>4</v>
      </c>
    </row>
    <row r="20" spans="1:30" ht="18.95" customHeight="1" thickBot="1" x14ac:dyDescent="0.2">
      <c r="A20" s="12"/>
      <c r="B20" s="13"/>
      <c r="C20" s="14"/>
      <c r="D20" s="15"/>
      <c r="E20" s="12">
        <v>336</v>
      </c>
      <c r="F20" s="13">
        <v>1</v>
      </c>
      <c r="G20" s="14">
        <v>4950</v>
      </c>
      <c r="H20" s="16" t="s">
        <v>10</v>
      </c>
      <c r="I20" s="12">
        <v>317</v>
      </c>
      <c r="J20" s="13">
        <v>4</v>
      </c>
      <c r="K20" s="14"/>
      <c r="L20" s="19"/>
      <c r="M20" s="12">
        <v>457</v>
      </c>
      <c r="N20" s="13">
        <v>1</v>
      </c>
      <c r="O20" s="14">
        <v>4950</v>
      </c>
      <c r="P20" s="17" t="s">
        <v>7</v>
      </c>
      <c r="Q20" s="12">
        <v>417</v>
      </c>
      <c r="R20" s="13">
        <v>1</v>
      </c>
      <c r="S20" s="82">
        <v>4950</v>
      </c>
      <c r="T20" s="81" t="s">
        <v>51</v>
      </c>
      <c r="U20" s="18">
        <v>517</v>
      </c>
      <c r="V20" s="13">
        <v>1</v>
      </c>
      <c r="W20" s="14">
        <v>4950</v>
      </c>
      <c r="X20" s="17" t="s">
        <v>7</v>
      </c>
      <c r="AB20" s="67">
        <v>4</v>
      </c>
      <c r="AC20" s="63">
        <f>COUNTIF(B$7:B$30,AB20)+COUNTIF(F$7:F$30,AB20)+COUNTIF(J$7:J$30,AB20)+COUNTIF(N$7:N$30,AB20)+COUNTIF(R$7:R$30,AB20)+COUNTIF(V$7:V$30,AB20)</f>
        <v>54</v>
      </c>
      <c r="AD20" s="64" t="s">
        <v>4</v>
      </c>
    </row>
    <row r="21" spans="1:30" ht="18.95" customHeight="1" thickBot="1" x14ac:dyDescent="0.2">
      <c r="A21" s="12"/>
      <c r="B21" s="13"/>
      <c r="C21" s="14"/>
      <c r="D21" s="15"/>
      <c r="E21" s="12">
        <v>337</v>
      </c>
      <c r="F21" s="13">
        <v>1</v>
      </c>
      <c r="G21" s="14">
        <v>4950</v>
      </c>
      <c r="H21" s="16" t="s">
        <v>10</v>
      </c>
      <c r="I21" s="12">
        <v>318</v>
      </c>
      <c r="J21" s="13">
        <v>4</v>
      </c>
      <c r="K21" s="14"/>
      <c r="L21" s="19"/>
      <c r="M21" s="12">
        <v>458</v>
      </c>
      <c r="N21" s="13">
        <v>1</v>
      </c>
      <c r="O21" s="14">
        <v>4950</v>
      </c>
      <c r="P21" s="17" t="s">
        <v>7</v>
      </c>
      <c r="Q21" s="12">
        <v>418</v>
      </c>
      <c r="R21" s="13">
        <v>4</v>
      </c>
      <c r="S21" s="14"/>
      <c r="T21" s="19"/>
      <c r="U21" s="18">
        <v>518</v>
      </c>
      <c r="V21" s="13">
        <v>1</v>
      </c>
      <c r="W21" s="14">
        <v>4950</v>
      </c>
      <c r="X21" s="17" t="s">
        <v>7</v>
      </c>
      <c r="AC21" s="65">
        <f>SUM(AC18:AC20)</f>
        <v>98</v>
      </c>
      <c r="AD21" s="66" t="s">
        <v>4</v>
      </c>
    </row>
    <row r="22" spans="1:30" ht="18.95" customHeight="1" x14ac:dyDescent="0.15">
      <c r="A22" s="12"/>
      <c r="B22" s="13"/>
      <c r="C22" s="14"/>
      <c r="D22" s="15"/>
      <c r="E22" s="12">
        <v>338</v>
      </c>
      <c r="F22" s="13">
        <v>1</v>
      </c>
      <c r="G22" s="14">
        <v>4950</v>
      </c>
      <c r="H22" s="16" t="s">
        <v>10</v>
      </c>
      <c r="I22" s="12">
        <v>380</v>
      </c>
      <c r="J22" s="13">
        <v>4</v>
      </c>
      <c r="K22" s="14"/>
      <c r="L22" s="17" t="s">
        <v>13</v>
      </c>
      <c r="M22" s="12">
        <v>460</v>
      </c>
      <c r="N22" s="13">
        <v>1</v>
      </c>
      <c r="O22" s="14">
        <v>4950</v>
      </c>
      <c r="P22" s="17" t="s">
        <v>7</v>
      </c>
      <c r="Q22" s="12">
        <v>480</v>
      </c>
      <c r="R22" s="13">
        <v>4</v>
      </c>
      <c r="S22" s="14"/>
      <c r="T22" s="17" t="s">
        <v>13</v>
      </c>
      <c r="U22" s="18">
        <v>520</v>
      </c>
      <c r="V22" s="13">
        <v>4</v>
      </c>
      <c r="W22" s="14"/>
      <c r="X22" s="17"/>
    </row>
    <row r="23" spans="1:30" ht="18.95" customHeight="1" x14ac:dyDescent="0.15">
      <c r="A23" s="12"/>
      <c r="B23" s="13"/>
      <c r="C23" s="14"/>
      <c r="D23" s="15"/>
      <c r="E23" s="12">
        <v>370</v>
      </c>
      <c r="F23" s="13">
        <v>4</v>
      </c>
      <c r="G23" s="14"/>
      <c r="H23" s="16" t="s">
        <v>12</v>
      </c>
      <c r="I23" s="12"/>
      <c r="J23" s="13"/>
      <c r="K23" s="14"/>
      <c r="L23" s="17"/>
      <c r="M23" s="18">
        <v>470</v>
      </c>
      <c r="N23" s="13">
        <v>4</v>
      </c>
      <c r="O23" s="14"/>
      <c r="P23" s="16" t="s">
        <v>12</v>
      </c>
      <c r="Q23" s="12"/>
      <c r="R23" s="13"/>
      <c r="S23" s="14"/>
      <c r="T23" s="17"/>
      <c r="U23" s="18">
        <v>521</v>
      </c>
      <c r="V23" s="13">
        <v>4</v>
      </c>
      <c r="W23" s="14"/>
      <c r="X23" s="17"/>
    </row>
    <row r="24" spans="1:30" ht="18.95" customHeight="1" x14ac:dyDescent="0.15">
      <c r="A24" s="12"/>
      <c r="B24" s="13"/>
      <c r="C24" s="14"/>
      <c r="D24" s="15"/>
      <c r="E24" s="12"/>
      <c r="F24" s="13"/>
      <c r="G24" s="14"/>
      <c r="H24" s="15"/>
      <c r="I24" s="12"/>
      <c r="J24" s="13"/>
      <c r="K24" s="14"/>
      <c r="L24" s="17"/>
      <c r="M24" s="18"/>
      <c r="N24" s="13"/>
      <c r="O24" s="14"/>
      <c r="P24" s="16"/>
      <c r="Q24" s="12"/>
      <c r="R24" s="13"/>
      <c r="S24" s="14"/>
      <c r="T24" s="17"/>
      <c r="U24" s="18">
        <v>522</v>
      </c>
      <c r="V24" s="13">
        <v>4</v>
      </c>
      <c r="W24" s="14"/>
      <c r="X24" s="19"/>
    </row>
    <row r="25" spans="1:30" ht="18.95" customHeight="1" x14ac:dyDescent="0.15">
      <c r="A25" s="12"/>
      <c r="B25" s="13"/>
      <c r="C25" s="14"/>
      <c r="D25" s="15"/>
      <c r="E25" s="12"/>
      <c r="F25" s="13"/>
      <c r="G25" s="14"/>
      <c r="H25" s="15"/>
      <c r="I25" s="12"/>
      <c r="J25" s="13"/>
      <c r="K25" s="14"/>
      <c r="L25" s="107"/>
      <c r="M25" s="18"/>
      <c r="N25" s="13"/>
      <c r="O25" s="14"/>
      <c r="P25" s="16"/>
      <c r="Q25" s="12"/>
      <c r="R25" s="13"/>
      <c r="S25" s="14"/>
      <c r="T25" s="17"/>
      <c r="U25" s="22">
        <v>523</v>
      </c>
      <c r="V25" s="8">
        <v>1</v>
      </c>
      <c r="W25" s="9">
        <v>4950</v>
      </c>
      <c r="X25" s="17" t="s">
        <v>7</v>
      </c>
    </row>
    <row r="26" spans="1:30" ht="18.95" customHeight="1" x14ac:dyDescent="0.15">
      <c r="A26" s="12"/>
      <c r="B26" s="13"/>
      <c r="C26" s="14"/>
      <c r="D26" s="15"/>
      <c r="E26" s="12"/>
      <c r="F26" s="13"/>
      <c r="G26" s="14"/>
      <c r="H26" s="15"/>
      <c r="I26" s="12"/>
      <c r="J26" s="13"/>
      <c r="K26" s="14"/>
      <c r="L26" s="17"/>
      <c r="M26" s="18"/>
      <c r="N26" s="13"/>
      <c r="O26" s="14"/>
      <c r="P26" s="16"/>
      <c r="Q26" s="12"/>
      <c r="R26" s="13"/>
      <c r="S26" s="14"/>
      <c r="T26" s="17"/>
      <c r="U26" s="18"/>
      <c r="V26" s="13"/>
      <c r="W26" s="14"/>
      <c r="X26" s="19"/>
    </row>
    <row r="27" spans="1:30" ht="18.95" customHeight="1" x14ac:dyDescent="0.15">
      <c r="A27" s="23"/>
      <c r="B27" s="13"/>
      <c r="C27" s="14"/>
      <c r="D27" s="15"/>
      <c r="E27" s="12"/>
      <c r="F27" s="13"/>
      <c r="G27" s="14"/>
      <c r="H27" s="15"/>
      <c r="I27" s="12"/>
      <c r="J27" s="13"/>
      <c r="K27" s="14"/>
      <c r="L27" s="17"/>
      <c r="M27" s="18"/>
      <c r="N27" s="13"/>
      <c r="O27" s="14"/>
      <c r="P27" s="16"/>
      <c r="Q27" s="12"/>
      <c r="R27" s="13"/>
      <c r="S27" s="14"/>
      <c r="T27" s="17"/>
      <c r="U27" s="18"/>
      <c r="V27" s="13"/>
      <c r="W27" s="14"/>
      <c r="X27" s="19"/>
    </row>
    <row r="28" spans="1:30" ht="18.95" customHeight="1" x14ac:dyDescent="0.15">
      <c r="A28" s="23"/>
      <c r="B28" s="13"/>
      <c r="C28" s="14"/>
      <c r="D28" s="15"/>
      <c r="E28" s="12"/>
      <c r="F28" s="13"/>
      <c r="G28" s="14"/>
      <c r="H28" s="15"/>
      <c r="I28" s="23"/>
      <c r="J28" s="13"/>
      <c r="K28" s="14"/>
      <c r="L28" s="19"/>
      <c r="M28" s="18"/>
      <c r="N28" s="13"/>
      <c r="O28" s="14"/>
      <c r="P28" s="15"/>
      <c r="Q28" s="12"/>
      <c r="R28" s="13"/>
      <c r="S28" s="14"/>
      <c r="T28" s="17"/>
      <c r="U28" s="18"/>
      <c r="V28" s="13"/>
      <c r="W28" s="14"/>
      <c r="X28" s="19"/>
      <c r="Y28" s="24"/>
    </row>
    <row r="29" spans="1:30" ht="18.95" customHeight="1" x14ac:dyDescent="0.15">
      <c r="A29" s="23"/>
      <c r="B29" s="13"/>
      <c r="C29" s="14"/>
      <c r="D29" s="15"/>
      <c r="E29" s="7"/>
      <c r="F29" s="8"/>
      <c r="G29" s="9"/>
      <c r="H29" s="29"/>
      <c r="I29" s="30"/>
      <c r="J29" s="8"/>
      <c r="K29" s="9"/>
      <c r="L29" s="21"/>
      <c r="M29" s="22"/>
      <c r="N29" s="8"/>
      <c r="O29" s="9"/>
      <c r="P29" s="29"/>
      <c r="Q29" s="12"/>
      <c r="R29" s="13"/>
      <c r="S29" s="14"/>
      <c r="T29" s="17"/>
      <c r="U29" s="18"/>
      <c r="V29" s="13"/>
      <c r="W29" s="14"/>
      <c r="X29" s="19"/>
      <c r="Y29" s="24"/>
    </row>
    <row r="30" spans="1:30" ht="18.95" customHeight="1" x14ac:dyDescent="0.15">
      <c r="A30" s="23"/>
      <c r="B30" s="13"/>
      <c r="C30" s="13"/>
      <c r="D30" s="15"/>
      <c r="E30" s="31"/>
      <c r="F30" s="32"/>
      <c r="G30" s="33"/>
      <c r="H30" s="34"/>
      <c r="I30" s="35"/>
      <c r="J30" s="32"/>
      <c r="K30" s="33"/>
      <c r="L30" s="36"/>
      <c r="M30" s="38"/>
      <c r="N30" s="32"/>
      <c r="O30" s="33"/>
      <c r="P30" s="34"/>
      <c r="Q30" s="31"/>
      <c r="R30" s="32"/>
      <c r="S30" s="33"/>
      <c r="T30" s="37"/>
      <c r="U30" s="18"/>
      <c r="V30" s="13"/>
      <c r="W30" s="14"/>
      <c r="X30" s="19"/>
      <c r="Y30" s="24"/>
    </row>
    <row r="31" spans="1:30" ht="18.95" customHeight="1" x14ac:dyDescent="0.15">
      <c r="A31" s="25">
        <f>COUNTA(A7:A30)</f>
        <v>13</v>
      </c>
      <c r="B31" s="26">
        <f>SUM(B7:B30)</f>
        <v>35</v>
      </c>
      <c r="C31" s="26"/>
      <c r="D31" s="27"/>
      <c r="E31" s="25">
        <f>COUNTA(E7:E30)</f>
        <v>17</v>
      </c>
      <c r="F31" s="26">
        <f>SUM(F7:F30)</f>
        <v>47</v>
      </c>
      <c r="G31" s="26"/>
      <c r="H31" s="27"/>
      <c r="I31" s="25">
        <f>COUNTA(I7:I30)</f>
        <v>16</v>
      </c>
      <c r="J31" s="26">
        <f>SUM(J7:J30)</f>
        <v>40</v>
      </c>
      <c r="K31" s="26"/>
      <c r="L31" s="27"/>
      <c r="M31" s="25">
        <f>COUNTA(M7:M30)</f>
        <v>17</v>
      </c>
      <c r="N31" s="26">
        <v>47</v>
      </c>
      <c r="O31" s="26"/>
      <c r="P31" s="27"/>
      <c r="Q31" s="25">
        <f>COUNTA(Q7:Q30)</f>
        <v>16</v>
      </c>
      <c r="R31" s="26">
        <f>SUM(R7:R30)</f>
        <v>40</v>
      </c>
      <c r="S31" s="26"/>
      <c r="T31" s="27"/>
      <c r="U31" s="25">
        <f>COUNTA(U7:U30)</f>
        <v>19</v>
      </c>
      <c r="V31" s="26">
        <f>SUM(V7:V30)</f>
        <v>52</v>
      </c>
      <c r="W31" s="26"/>
      <c r="X31" s="28"/>
      <c r="Y31" s="24"/>
      <c r="Z31" s="1">
        <f>A31+E31+I31+M31+Q31+U31</f>
        <v>98</v>
      </c>
      <c r="AA31" s="1" t="s">
        <v>4</v>
      </c>
    </row>
    <row r="32" spans="1:30" ht="18.95" customHeight="1" x14ac:dyDescent="0.15">
      <c r="A32" s="181" t="s">
        <v>50</v>
      </c>
      <c r="B32" s="181"/>
      <c r="C32" s="181"/>
      <c r="D32" s="181"/>
      <c r="E32" s="182" t="s">
        <v>46</v>
      </c>
      <c r="F32" s="183"/>
      <c r="G32" s="183"/>
      <c r="H32" s="184"/>
      <c r="I32" s="185" t="s">
        <v>47</v>
      </c>
      <c r="J32" s="185"/>
      <c r="K32" s="185"/>
      <c r="L32" s="185"/>
      <c r="M32" s="185" t="s">
        <v>17</v>
      </c>
      <c r="N32" s="185"/>
      <c r="O32" s="185"/>
      <c r="P32" s="185"/>
      <c r="Q32" s="186" t="s">
        <v>49</v>
      </c>
      <c r="R32" s="187"/>
      <c r="S32" s="187"/>
      <c r="T32" s="188"/>
      <c r="U32" s="185" t="s">
        <v>17</v>
      </c>
      <c r="V32" s="185"/>
      <c r="W32" s="185"/>
      <c r="X32" s="185"/>
    </row>
    <row r="33" spans="3:29" ht="5.25" customHeight="1" x14ac:dyDescent="0.15"/>
    <row r="34" spans="3:29" ht="21" customHeight="1" x14ac:dyDescent="0.15">
      <c r="AB34" s="42">
        <f>D35+H35+L35+P35+T35+X35</f>
        <v>0</v>
      </c>
    </row>
    <row r="35" spans="3:29" ht="21" customHeight="1" x14ac:dyDescent="0.15">
      <c r="C35" s="80">
        <v>11000</v>
      </c>
      <c r="D35" s="42">
        <f>COUNTIF(C$7:C$30,C35)</f>
        <v>0</v>
      </c>
      <c r="G35" s="80">
        <v>11000</v>
      </c>
      <c r="H35" s="42">
        <f>COUNTIF(G$7:G$30,G35)</f>
        <v>0</v>
      </c>
      <c r="K35" s="80">
        <v>11000</v>
      </c>
      <c r="L35" s="42">
        <f>COUNTIF(K$7:K$30,K35)</f>
        <v>0</v>
      </c>
      <c r="O35" s="80">
        <v>11000</v>
      </c>
      <c r="P35" s="42">
        <f>COUNTIF(O$7:O$30,O35)</f>
        <v>0</v>
      </c>
      <c r="S35" s="80">
        <v>11000</v>
      </c>
      <c r="T35" s="42">
        <f>COUNTIF(S$7:S$30,S35)</f>
        <v>0</v>
      </c>
      <c r="W35" s="80">
        <v>11000</v>
      </c>
      <c r="X35" s="42">
        <f>COUNTIF(W$7:W$30,W35)</f>
        <v>0</v>
      </c>
      <c r="AA35" s="41">
        <v>11000</v>
      </c>
      <c r="AB35" s="42">
        <f>D35+H35+L35+P35+T35+X35</f>
        <v>0</v>
      </c>
    </row>
    <row r="36" spans="3:29" ht="21" customHeight="1" x14ac:dyDescent="0.15">
      <c r="C36" s="41">
        <v>6600</v>
      </c>
      <c r="D36" s="42">
        <f>COUNTIF(C$7:C$30,C36)</f>
        <v>0</v>
      </c>
      <c r="G36" s="41">
        <v>6600</v>
      </c>
      <c r="H36" s="42">
        <f>COUNTIF(G$7:G$30,G36)</f>
        <v>1</v>
      </c>
      <c r="K36" s="41">
        <v>6600</v>
      </c>
      <c r="L36" s="42">
        <f>COUNTIF(K$7:K$30,K36)</f>
        <v>1</v>
      </c>
      <c r="O36" s="41">
        <v>6600</v>
      </c>
      <c r="P36" s="42">
        <f>COUNTIF(O$7:O$30,O36)</f>
        <v>1</v>
      </c>
      <c r="S36" s="41">
        <v>6600</v>
      </c>
      <c r="T36" s="42">
        <f>COUNTIF(S$7:S$30,S36)</f>
        <v>1</v>
      </c>
      <c r="W36" s="41">
        <v>6600</v>
      </c>
      <c r="X36" s="42">
        <f>COUNTIF(W$7:W$30,W36)</f>
        <v>3</v>
      </c>
      <c r="AA36" s="41">
        <v>6600</v>
      </c>
      <c r="AB36" s="42">
        <f>D36+H36+L36+P36+T36+X36</f>
        <v>7</v>
      </c>
    </row>
    <row r="37" spans="3:29" ht="21" customHeight="1" x14ac:dyDescent="0.15">
      <c r="C37" s="41">
        <v>4950</v>
      </c>
      <c r="D37" s="42">
        <f>COUNTIF(C$7:C$30,C37)</f>
        <v>5</v>
      </c>
      <c r="G37" s="41">
        <v>4950</v>
      </c>
      <c r="H37" s="42">
        <f>COUNTIF(G$7:G$30,G37)</f>
        <v>5</v>
      </c>
      <c r="K37" s="41">
        <v>4950</v>
      </c>
      <c r="L37" s="42">
        <f>COUNTIF(K$7:K$30,K37)</f>
        <v>6</v>
      </c>
      <c r="O37" s="41">
        <v>4950</v>
      </c>
      <c r="P37" s="42">
        <f>COUNTIF(O$7:O$30,O37)</f>
        <v>6</v>
      </c>
      <c r="S37" s="41">
        <v>4950</v>
      </c>
      <c r="T37" s="42">
        <f>COUNTIF(S$7:S$30,S37)</f>
        <v>7</v>
      </c>
      <c r="W37" s="41">
        <v>4950</v>
      </c>
      <c r="X37" s="42">
        <f>COUNTIF(W$7:W$30,W37)</f>
        <v>5</v>
      </c>
      <c r="AA37" s="41">
        <v>4950</v>
      </c>
      <c r="AB37" s="42">
        <f>D37+H37+L37+P37+T37+X37</f>
        <v>34</v>
      </c>
    </row>
    <row r="38" spans="3:29" ht="21" customHeight="1" x14ac:dyDescent="0.15">
      <c r="C38" s="44" t="s">
        <v>18</v>
      </c>
      <c r="D38" s="43">
        <f>SUM(D35:D37)</f>
        <v>5</v>
      </c>
      <c r="G38" s="44" t="s">
        <v>18</v>
      </c>
      <c r="H38" s="43">
        <f>SUM(H35:H37)</f>
        <v>6</v>
      </c>
      <c r="K38" s="44" t="s">
        <v>18</v>
      </c>
      <c r="L38" s="43">
        <f>SUM(L35:L37)</f>
        <v>7</v>
      </c>
      <c r="O38" s="44" t="s">
        <v>18</v>
      </c>
      <c r="P38" s="43">
        <f>SUM(P35:P37)</f>
        <v>7</v>
      </c>
      <c r="S38" s="44" t="s">
        <v>18</v>
      </c>
      <c r="T38" s="43">
        <f>SUM(T35:T37)</f>
        <v>8</v>
      </c>
      <c r="W38" s="44" t="s">
        <v>18</v>
      </c>
      <c r="X38" s="43">
        <f>SUM(X35:X37)</f>
        <v>8</v>
      </c>
      <c r="AA38" s="44" t="s">
        <v>18</v>
      </c>
      <c r="AB38" s="43">
        <f>SUM(AB35:AB37)</f>
        <v>41</v>
      </c>
      <c r="AC38" s="1" t="s">
        <v>22</v>
      </c>
    </row>
    <row r="39" spans="3:29" ht="21" customHeight="1" x14ac:dyDescent="0.15">
      <c r="C39" s="177">
        <f>C35*D35+C36*D36+C37*D37</f>
        <v>24750</v>
      </c>
      <c r="D39" s="178"/>
      <c r="G39" s="177">
        <f>G35*H35+G36*H36+G37*H37</f>
        <v>31350</v>
      </c>
      <c r="H39" s="178"/>
      <c r="K39" s="177">
        <f>K35*L35+K36*L36+K37*L37</f>
        <v>36300</v>
      </c>
      <c r="L39" s="178"/>
      <c r="O39" s="177">
        <f>O35*P35+O36*P36+O37*P37</f>
        <v>36300</v>
      </c>
      <c r="P39" s="178"/>
      <c r="S39" s="177">
        <f>S35*T35+S36*T36+S37*T37</f>
        <v>41250</v>
      </c>
      <c r="T39" s="178"/>
      <c r="W39" s="177">
        <f>W35*X35+W36*X36+W37*X37</f>
        <v>44550</v>
      </c>
      <c r="X39" s="178"/>
      <c r="Z39" s="97" t="s">
        <v>19</v>
      </c>
      <c r="AA39" s="98">
        <f>AA35*AB35+AA36*AB36+AA37*AB37</f>
        <v>214500</v>
      </c>
      <c r="AB39" s="99"/>
    </row>
    <row r="40" spans="3:29" ht="21" customHeight="1" x14ac:dyDescent="0.15">
      <c r="Z40" s="45" t="s">
        <v>20</v>
      </c>
      <c r="AA40" s="100">
        <f>AA39/AB38</f>
        <v>5231.707317073171</v>
      </c>
      <c r="AB40" s="101"/>
    </row>
    <row r="41" spans="3:29" ht="21" customHeight="1" x14ac:dyDescent="0.15">
      <c r="Z41" s="45" t="s">
        <v>21</v>
      </c>
      <c r="AA41" s="100">
        <f>AA40/1.1</f>
        <v>4756.0975609756097</v>
      </c>
      <c r="AB41" s="101"/>
      <c r="AC41" s="1" t="s">
        <v>23</v>
      </c>
    </row>
    <row r="42" spans="3:29" ht="21" customHeight="1" x14ac:dyDescent="0.15">
      <c r="AB42" s="24"/>
      <c r="AC42" s="24"/>
    </row>
  </sheetData>
  <mergeCells count="20">
    <mergeCell ref="A2:X2"/>
    <mergeCell ref="A5:D5"/>
    <mergeCell ref="E5:H5"/>
    <mergeCell ref="I5:L5"/>
    <mergeCell ref="M5:P5"/>
    <mergeCell ref="Q5:T5"/>
    <mergeCell ref="U5:X5"/>
    <mergeCell ref="W39:X39"/>
    <mergeCell ref="AC8:AD8"/>
    <mergeCell ref="A32:D32"/>
    <mergeCell ref="E32:H32"/>
    <mergeCell ref="I32:L32"/>
    <mergeCell ref="M32:P32"/>
    <mergeCell ref="Q32:T32"/>
    <mergeCell ref="U32:X32"/>
    <mergeCell ref="C39:D39"/>
    <mergeCell ref="G39:H39"/>
    <mergeCell ref="K39:L39"/>
    <mergeCell ref="O39:P39"/>
    <mergeCell ref="S39:T39"/>
  </mergeCells>
  <phoneticPr fontId="2"/>
  <pageMargins left="0.55118110236220474" right="0.19685039370078741" top="0.43307086614173229" bottom="0.19685039370078741" header="0.19685039370078741" footer="0.19685039370078741"/>
  <pageSetup paperSize="9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48DE7-16FC-4879-96CC-4D068AD31E8A}">
  <sheetPr>
    <tabColor rgb="FF00B050"/>
  </sheetPr>
  <dimension ref="A1:E11"/>
  <sheetViews>
    <sheetView zoomScale="50" zoomScaleNormal="50" workbookViewId="0">
      <selection activeCell="C6" sqref="C6:D6"/>
    </sheetView>
  </sheetViews>
  <sheetFormatPr defaultRowHeight="13.5" x14ac:dyDescent="0.15"/>
  <cols>
    <col min="1" max="1" width="40.625" style="68" customWidth="1"/>
    <col min="2" max="2" width="60.625" style="68" customWidth="1"/>
    <col min="3" max="3" width="40.625" style="68" customWidth="1"/>
    <col min="4" max="4" width="60.625" style="68" customWidth="1"/>
    <col min="5" max="16384" width="9" style="68"/>
  </cols>
  <sheetData>
    <row r="1" spans="1:5" ht="83.25" x14ac:dyDescent="0.15">
      <c r="A1" s="191" t="s">
        <v>42</v>
      </c>
      <c r="B1" s="191"/>
      <c r="C1" s="191"/>
      <c r="D1" s="191"/>
    </row>
    <row r="2" spans="1:5" ht="56.25" thickBot="1" x14ac:dyDescent="0.45">
      <c r="A2" s="69"/>
      <c r="B2" s="69"/>
      <c r="C2" s="69"/>
      <c r="D2" s="70" t="s">
        <v>6</v>
      </c>
    </row>
    <row r="3" spans="1:5" ht="120" customHeight="1" thickBot="1" x14ac:dyDescent="0.2">
      <c r="A3" s="71" t="s">
        <v>43</v>
      </c>
      <c r="B3" s="72" t="s">
        <v>44</v>
      </c>
      <c r="C3" s="71" t="s">
        <v>43</v>
      </c>
      <c r="D3" s="72" t="s">
        <v>44</v>
      </c>
      <c r="E3" s="73"/>
    </row>
    <row r="4" spans="1:5" ht="120" customHeight="1" x14ac:dyDescent="0.15">
      <c r="A4" s="74">
        <v>201</v>
      </c>
      <c r="B4" s="75">
        <v>8800</v>
      </c>
      <c r="C4" s="74">
        <v>207</v>
      </c>
      <c r="D4" s="75">
        <v>8800</v>
      </c>
    </row>
    <row r="5" spans="1:5" ht="120" customHeight="1" x14ac:dyDescent="0.15">
      <c r="A5" s="76">
        <v>206</v>
      </c>
      <c r="B5" s="77">
        <v>8800</v>
      </c>
      <c r="C5" s="76">
        <v>208</v>
      </c>
      <c r="D5" s="77">
        <v>8800</v>
      </c>
    </row>
    <row r="6" spans="1:5" ht="120" customHeight="1" x14ac:dyDescent="0.15">
      <c r="A6" s="76">
        <v>215</v>
      </c>
      <c r="B6" s="77">
        <v>8800</v>
      </c>
      <c r="C6" s="192"/>
      <c r="D6" s="193"/>
    </row>
    <row r="7" spans="1:5" ht="120" hidden="1" customHeight="1" x14ac:dyDescent="0.15">
      <c r="A7" s="76">
        <v>303</v>
      </c>
      <c r="B7" s="77">
        <v>4700</v>
      </c>
      <c r="C7" s="76">
        <v>336</v>
      </c>
      <c r="D7" s="77">
        <v>4700</v>
      </c>
    </row>
    <row r="8" spans="1:5" ht="120" hidden="1" customHeight="1" x14ac:dyDescent="0.15">
      <c r="A8" s="76">
        <v>305</v>
      </c>
      <c r="B8" s="77">
        <v>4700</v>
      </c>
      <c r="C8" s="76">
        <v>337</v>
      </c>
      <c r="D8" s="77">
        <v>4700</v>
      </c>
    </row>
    <row r="9" spans="1:5" ht="120" hidden="1" customHeight="1" x14ac:dyDescent="0.15">
      <c r="A9" s="76">
        <v>306</v>
      </c>
      <c r="B9" s="77">
        <v>4700</v>
      </c>
      <c r="C9" s="76">
        <v>338</v>
      </c>
      <c r="D9" s="77">
        <v>4700</v>
      </c>
    </row>
    <row r="10" spans="1:5" ht="120" hidden="1" customHeight="1" x14ac:dyDescent="0.15">
      <c r="A10" s="76">
        <v>325</v>
      </c>
      <c r="B10" s="77">
        <v>4700</v>
      </c>
      <c r="C10" s="192"/>
      <c r="D10" s="193"/>
    </row>
    <row r="11" spans="1:5" ht="28.5" x14ac:dyDescent="0.15">
      <c r="D11" s="78" t="s">
        <v>16</v>
      </c>
    </row>
  </sheetData>
  <mergeCells count="3">
    <mergeCell ref="A1:D1"/>
    <mergeCell ref="C6:D6"/>
    <mergeCell ref="C10:D10"/>
  </mergeCells>
  <phoneticPr fontId="2"/>
  <pageMargins left="0.38" right="0.19" top="1.22" bottom="0.2" header="0.98" footer="0.2"/>
  <pageSetup paperSize="9" scale="7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524BA-5EB9-4B09-A13B-D9A90081B914}">
  <sheetPr>
    <tabColor rgb="FF00B050"/>
  </sheetPr>
  <dimension ref="A1:E10"/>
  <sheetViews>
    <sheetView zoomScale="50" workbookViewId="0">
      <selection activeCell="C6" sqref="C6:D6"/>
    </sheetView>
  </sheetViews>
  <sheetFormatPr defaultRowHeight="13.5" x14ac:dyDescent="0.15"/>
  <cols>
    <col min="1" max="1" width="40.625" style="68" customWidth="1"/>
    <col min="2" max="2" width="60.625" style="68" customWidth="1"/>
    <col min="3" max="3" width="40.625" style="68" customWidth="1"/>
    <col min="4" max="4" width="60.625" style="68" customWidth="1"/>
    <col min="5" max="16384" width="9" style="68"/>
  </cols>
  <sheetData>
    <row r="1" spans="1:5" ht="83.25" x14ac:dyDescent="0.15">
      <c r="A1" s="191" t="s">
        <v>42</v>
      </c>
      <c r="B1" s="191"/>
      <c r="C1" s="191"/>
      <c r="D1" s="191"/>
    </row>
    <row r="2" spans="1:5" ht="56.25" thickBot="1" x14ac:dyDescent="0.45">
      <c r="A2" s="69"/>
      <c r="B2" s="69"/>
      <c r="C2" s="69"/>
      <c r="D2" s="70" t="s">
        <v>25</v>
      </c>
    </row>
    <row r="3" spans="1:5" ht="120" customHeight="1" thickBot="1" x14ac:dyDescent="0.2">
      <c r="A3" s="71" t="s">
        <v>43</v>
      </c>
      <c r="B3" s="72" t="s">
        <v>44</v>
      </c>
      <c r="C3" s="71" t="s">
        <v>43</v>
      </c>
      <c r="D3" s="72" t="s">
        <v>44</v>
      </c>
      <c r="E3" s="73"/>
    </row>
    <row r="4" spans="1:5" ht="120" customHeight="1" x14ac:dyDescent="0.15">
      <c r="A4" s="74">
        <v>325</v>
      </c>
      <c r="B4" s="75">
        <v>8800</v>
      </c>
      <c r="C4" s="74">
        <v>336</v>
      </c>
      <c r="D4" s="75">
        <v>8800</v>
      </c>
    </row>
    <row r="5" spans="1:5" ht="120" hidden="1" customHeight="1" x14ac:dyDescent="0.15">
      <c r="A5" s="76">
        <v>511</v>
      </c>
      <c r="B5" s="77">
        <v>2000</v>
      </c>
      <c r="C5" s="76">
        <v>508</v>
      </c>
      <c r="D5" s="77">
        <v>3000</v>
      </c>
    </row>
    <row r="6" spans="1:5" ht="120" hidden="1" customHeight="1" x14ac:dyDescent="0.15">
      <c r="A6" s="76">
        <v>517</v>
      </c>
      <c r="B6" s="77">
        <v>2000</v>
      </c>
      <c r="C6" s="76">
        <v>512</v>
      </c>
      <c r="D6" s="77">
        <v>5000</v>
      </c>
    </row>
    <row r="7" spans="1:5" ht="120" hidden="1" customHeight="1" x14ac:dyDescent="0.15">
      <c r="A7" s="76">
        <v>518</v>
      </c>
      <c r="B7" s="77">
        <v>2000</v>
      </c>
      <c r="C7" s="76">
        <v>515</v>
      </c>
      <c r="D7" s="77">
        <v>5000</v>
      </c>
    </row>
    <row r="8" spans="1:5" ht="120" customHeight="1" x14ac:dyDescent="0.15">
      <c r="A8" s="74">
        <v>330</v>
      </c>
      <c r="B8" s="75">
        <v>13200</v>
      </c>
      <c r="C8" s="74">
        <v>337</v>
      </c>
      <c r="D8" s="75">
        <v>8800</v>
      </c>
    </row>
    <row r="9" spans="1:5" ht="120" customHeight="1" x14ac:dyDescent="0.15">
      <c r="A9" s="74">
        <v>335</v>
      </c>
      <c r="B9" s="75">
        <v>8800</v>
      </c>
      <c r="C9" s="74">
        <v>338</v>
      </c>
      <c r="D9" s="75">
        <v>8800</v>
      </c>
    </row>
    <row r="10" spans="1:5" ht="28.5" x14ac:dyDescent="0.15">
      <c r="D10" s="78" t="s">
        <v>16</v>
      </c>
    </row>
  </sheetData>
  <mergeCells count="1">
    <mergeCell ref="A1:D1"/>
  </mergeCells>
  <phoneticPr fontId="2"/>
  <pageMargins left="0.4" right="0.35" top="1" bottom="1" header="0.51200000000000001" footer="0.51200000000000001"/>
  <pageSetup paperSize="9" scale="7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DEAED-9580-4493-9EF4-CD3D208326CC}">
  <sheetPr>
    <tabColor rgb="FF00B050"/>
  </sheetPr>
  <dimension ref="A1:E8"/>
  <sheetViews>
    <sheetView zoomScale="50" zoomScaleNormal="50" workbookViewId="0">
      <selection activeCell="C6" sqref="C6:D6"/>
    </sheetView>
  </sheetViews>
  <sheetFormatPr defaultRowHeight="13.5" x14ac:dyDescent="0.15"/>
  <cols>
    <col min="1" max="1" width="40.625" style="68" customWidth="1"/>
    <col min="2" max="2" width="60.625" style="68" customWidth="1"/>
    <col min="3" max="3" width="40.625" style="68" customWidth="1"/>
    <col min="4" max="4" width="60.625" style="68" customWidth="1"/>
    <col min="5" max="16384" width="9" style="68"/>
  </cols>
  <sheetData>
    <row r="1" spans="1:5" ht="83.25" x14ac:dyDescent="0.15">
      <c r="A1" s="191" t="s">
        <v>42</v>
      </c>
      <c r="B1" s="191"/>
      <c r="C1" s="191"/>
      <c r="D1" s="191"/>
    </row>
    <row r="2" spans="1:5" ht="56.25" thickBot="1" x14ac:dyDescent="0.45">
      <c r="A2" s="69"/>
      <c r="B2" s="69"/>
      <c r="C2" s="69"/>
      <c r="D2" s="70" t="s">
        <v>14</v>
      </c>
    </row>
    <row r="3" spans="1:5" ht="120" customHeight="1" thickBot="1" x14ac:dyDescent="0.2">
      <c r="A3" s="71" t="s">
        <v>43</v>
      </c>
      <c r="B3" s="72" t="s">
        <v>44</v>
      </c>
      <c r="C3" s="71" t="s">
        <v>43</v>
      </c>
      <c r="D3" s="72" t="s">
        <v>44</v>
      </c>
      <c r="E3" s="73"/>
    </row>
    <row r="4" spans="1:5" ht="119.25" customHeight="1" x14ac:dyDescent="0.15">
      <c r="A4" s="74">
        <v>301</v>
      </c>
      <c r="B4" s="75">
        <v>8800</v>
      </c>
      <c r="C4" s="76">
        <v>306</v>
      </c>
      <c r="D4" s="77">
        <v>8800</v>
      </c>
    </row>
    <row r="5" spans="1:5" ht="119.25" customHeight="1" x14ac:dyDescent="0.15">
      <c r="A5" s="76">
        <v>302</v>
      </c>
      <c r="B5" s="77">
        <v>8800</v>
      </c>
      <c r="C5" s="76">
        <v>310</v>
      </c>
      <c r="D5" s="77">
        <v>13200</v>
      </c>
    </row>
    <row r="6" spans="1:5" ht="119.25" customHeight="1" x14ac:dyDescent="0.15">
      <c r="A6" s="76">
        <v>303</v>
      </c>
      <c r="B6" s="77">
        <v>8800</v>
      </c>
      <c r="C6" s="76">
        <v>315</v>
      </c>
      <c r="D6" s="77">
        <v>8800</v>
      </c>
    </row>
    <row r="7" spans="1:5" ht="120" customHeight="1" x14ac:dyDescent="0.15">
      <c r="A7" s="76">
        <v>305</v>
      </c>
      <c r="B7" s="77">
        <v>8800</v>
      </c>
      <c r="C7" s="192"/>
      <c r="D7" s="193"/>
    </row>
    <row r="8" spans="1:5" ht="28.5" x14ac:dyDescent="0.15">
      <c r="D8" s="78" t="s">
        <v>16</v>
      </c>
    </row>
  </sheetData>
  <mergeCells count="2">
    <mergeCell ref="A1:D1"/>
    <mergeCell ref="C7:D7"/>
  </mergeCells>
  <phoneticPr fontId="2"/>
  <pageMargins left="0.98425196850393704" right="0.19685039370078741" top="0.98425196850393704" bottom="0.19685039370078741" header="0.19685039370078741" footer="0.19685039370078741"/>
  <pageSetup paperSize="9" scale="61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5C96B-1F4F-4959-8588-0D042C54EA43}">
  <sheetPr>
    <tabColor rgb="FF00B050"/>
  </sheetPr>
  <dimension ref="A1:E8"/>
  <sheetViews>
    <sheetView zoomScale="50" zoomScaleNormal="50" workbookViewId="0">
      <selection activeCell="C6" sqref="C6:D6"/>
    </sheetView>
  </sheetViews>
  <sheetFormatPr defaultRowHeight="13.5" x14ac:dyDescent="0.15"/>
  <cols>
    <col min="1" max="1" width="40.625" style="68" customWidth="1"/>
    <col min="2" max="2" width="60.625" style="68" customWidth="1"/>
    <col min="3" max="3" width="40.625" style="68" customWidth="1"/>
    <col min="4" max="4" width="60.625" style="68" customWidth="1"/>
    <col min="5" max="16384" width="9" style="68"/>
  </cols>
  <sheetData>
    <row r="1" spans="1:5" ht="83.25" x14ac:dyDescent="0.15">
      <c r="A1" s="191" t="s">
        <v>42</v>
      </c>
      <c r="B1" s="191"/>
      <c r="C1" s="191"/>
      <c r="D1" s="191"/>
    </row>
    <row r="2" spans="1:5" ht="56.25" thickBot="1" x14ac:dyDescent="0.45">
      <c r="A2" s="69"/>
      <c r="B2" s="69"/>
      <c r="C2" s="69"/>
      <c r="D2" s="70" t="s">
        <v>11</v>
      </c>
    </row>
    <row r="3" spans="1:5" ht="120" customHeight="1" thickBot="1" x14ac:dyDescent="0.2">
      <c r="A3" s="71" t="s">
        <v>43</v>
      </c>
      <c r="B3" s="72" t="s">
        <v>44</v>
      </c>
      <c r="C3" s="71" t="s">
        <v>43</v>
      </c>
      <c r="D3" s="72" t="s">
        <v>44</v>
      </c>
      <c r="E3" s="73"/>
    </row>
    <row r="4" spans="1:5" ht="120" customHeight="1" x14ac:dyDescent="0.15">
      <c r="A4" s="74">
        <v>401</v>
      </c>
      <c r="B4" s="75">
        <v>5500</v>
      </c>
      <c r="C4" s="74">
        <v>406</v>
      </c>
      <c r="D4" s="75">
        <v>5500</v>
      </c>
    </row>
    <row r="5" spans="1:5" ht="120" customHeight="1" x14ac:dyDescent="0.15">
      <c r="A5" s="76">
        <v>402</v>
      </c>
      <c r="B5" s="77">
        <v>5500</v>
      </c>
      <c r="C5" s="76">
        <v>411</v>
      </c>
      <c r="D5" s="77">
        <v>7700</v>
      </c>
    </row>
    <row r="6" spans="1:5" ht="120" customHeight="1" x14ac:dyDescent="0.15">
      <c r="A6" s="76">
        <v>403</v>
      </c>
      <c r="B6" s="77">
        <v>5500</v>
      </c>
      <c r="C6" s="76">
        <v>416</v>
      </c>
      <c r="D6" s="77">
        <v>5500</v>
      </c>
    </row>
    <row r="7" spans="1:5" ht="120" customHeight="1" x14ac:dyDescent="0.15">
      <c r="A7" s="76">
        <v>405</v>
      </c>
      <c r="B7" s="77">
        <v>5500</v>
      </c>
      <c r="C7" s="76">
        <v>417</v>
      </c>
      <c r="D7" s="77">
        <v>5500</v>
      </c>
    </row>
    <row r="8" spans="1:5" ht="28.5" x14ac:dyDescent="0.15">
      <c r="D8" s="78" t="s">
        <v>16</v>
      </c>
    </row>
  </sheetData>
  <mergeCells count="1">
    <mergeCell ref="A1:D1"/>
  </mergeCells>
  <phoneticPr fontId="2"/>
  <pageMargins left="0.98425196850393704" right="0.19685039370078741" top="0.98425196850393704" bottom="0.19685039370078741" header="0.19685039370078741" footer="0.19685039370078741"/>
  <pageSetup paperSize="9" scale="61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B4606-16DB-4CDC-AA53-39E98CCCC06F}">
  <sheetPr>
    <tabColor rgb="FF00B050"/>
  </sheetPr>
  <dimension ref="A1:E8"/>
  <sheetViews>
    <sheetView zoomScale="50" zoomScaleNormal="50" workbookViewId="0">
      <selection activeCell="C6" sqref="C6:D6"/>
    </sheetView>
  </sheetViews>
  <sheetFormatPr defaultRowHeight="13.5" x14ac:dyDescent="0.15"/>
  <cols>
    <col min="1" max="1" width="40.625" style="68" customWidth="1"/>
    <col min="2" max="2" width="60.625" style="68" customWidth="1"/>
    <col min="3" max="3" width="40.625" style="68" customWidth="1"/>
    <col min="4" max="4" width="60.625" style="68" customWidth="1"/>
    <col min="5" max="16384" width="9" style="68"/>
  </cols>
  <sheetData>
    <row r="1" spans="1:5" ht="83.25" x14ac:dyDescent="0.15">
      <c r="A1" s="191" t="s">
        <v>42</v>
      </c>
      <c r="B1" s="191"/>
      <c r="C1" s="191"/>
      <c r="D1" s="191"/>
    </row>
    <row r="2" spans="1:5" ht="56.25" thickBot="1" x14ac:dyDescent="0.45">
      <c r="A2" s="69"/>
      <c r="B2" s="69"/>
      <c r="C2" s="69"/>
      <c r="D2" s="70" t="s">
        <v>24</v>
      </c>
    </row>
    <row r="3" spans="1:5" ht="120" customHeight="1" thickBot="1" x14ac:dyDescent="0.2">
      <c r="A3" s="71" t="s">
        <v>43</v>
      </c>
      <c r="B3" s="72" t="s">
        <v>44</v>
      </c>
      <c r="C3" s="71" t="s">
        <v>43</v>
      </c>
      <c r="D3" s="72" t="s">
        <v>44</v>
      </c>
      <c r="E3" s="73"/>
    </row>
    <row r="4" spans="1:5" ht="120" customHeight="1" x14ac:dyDescent="0.15">
      <c r="A4" s="74">
        <v>435</v>
      </c>
      <c r="B4" s="75">
        <v>5500</v>
      </c>
      <c r="C4" s="74">
        <v>457</v>
      </c>
      <c r="D4" s="75">
        <v>5500</v>
      </c>
    </row>
    <row r="5" spans="1:5" ht="120" customHeight="1" x14ac:dyDescent="0.15">
      <c r="A5" s="76">
        <v>436</v>
      </c>
      <c r="B5" s="77">
        <v>5500</v>
      </c>
      <c r="C5" s="76">
        <v>458</v>
      </c>
      <c r="D5" s="77">
        <v>5500</v>
      </c>
    </row>
    <row r="6" spans="1:5" ht="120" customHeight="1" x14ac:dyDescent="0.15">
      <c r="A6" s="76">
        <v>451</v>
      </c>
      <c r="B6" s="77">
        <v>7700</v>
      </c>
      <c r="C6" s="76">
        <v>460</v>
      </c>
      <c r="D6" s="77">
        <v>5500</v>
      </c>
    </row>
    <row r="7" spans="1:5" ht="120" customHeight="1" x14ac:dyDescent="0.15">
      <c r="A7" s="76">
        <v>456</v>
      </c>
      <c r="B7" s="77">
        <v>5500</v>
      </c>
      <c r="C7" s="192"/>
      <c r="D7" s="193"/>
    </row>
    <row r="8" spans="1:5" ht="28.5" x14ac:dyDescent="0.15">
      <c r="D8" s="78" t="s">
        <v>16</v>
      </c>
    </row>
  </sheetData>
  <mergeCells count="2">
    <mergeCell ref="A1:D1"/>
    <mergeCell ref="C7:D7"/>
  </mergeCells>
  <phoneticPr fontId="2"/>
  <pageMargins left="0.98425196850393704" right="0.19685039370078741" top="0.98425196850393704" bottom="0.19685039370078741" header="0.19685039370078741" footer="0.19685039370078741"/>
  <pageSetup paperSize="9" scale="61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EF411-BD5C-4327-88E9-FF1B3FF61B0F}">
  <sheetPr>
    <tabColor rgb="FF00B050"/>
  </sheetPr>
  <dimension ref="A1:E8"/>
  <sheetViews>
    <sheetView zoomScale="50" zoomScaleNormal="50" workbookViewId="0">
      <selection activeCell="C6" sqref="C6:D6"/>
    </sheetView>
  </sheetViews>
  <sheetFormatPr defaultRowHeight="13.5" x14ac:dyDescent="0.15"/>
  <cols>
    <col min="1" max="1" width="40.625" style="68" customWidth="1"/>
    <col min="2" max="2" width="60.625" style="68" customWidth="1"/>
    <col min="3" max="3" width="40.625" style="68" customWidth="1"/>
    <col min="4" max="4" width="60.625" style="68" customWidth="1"/>
    <col min="5" max="16384" width="9" style="68"/>
  </cols>
  <sheetData>
    <row r="1" spans="1:5" ht="83.25" x14ac:dyDescent="0.15">
      <c r="A1" s="191" t="s">
        <v>42</v>
      </c>
      <c r="B1" s="191"/>
      <c r="C1" s="191"/>
      <c r="D1" s="191"/>
    </row>
    <row r="2" spans="1:5" ht="56.25" thickBot="1" x14ac:dyDescent="0.45">
      <c r="A2" s="69"/>
      <c r="B2" s="69"/>
      <c r="C2" s="69"/>
      <c r="D2" s="70" t="s">
        <v>45</v>
      </c>
    </row>
    <row r="3" spans="1:5" ht="120" customHeight="1" thickBot="1" x14ac:dyDescent="0.2">
      <c r="A3" s="71" t="s">
        <v>43</v>
      </c>
      <c r="B3" s="72" t="s">
        <v>44</v>
      </c>
      <c r="C3" s="71" t="s">
        <v>43</v>
      </c>
      <c r="D3" s="72" t="s">
        <v>44</v>
      </c>
      <c r="E3" s="73"/>
    </row>
    <row r="4" spans="1:5" ht="120" customHeight="1" x14ac:dyDescent="0.15">
      <c r="A4" s="74">
        <v>501</v>
      </c>
      <c r="B4" s="75">
        <v>5500</v>
      </c>
      <c r="C4" s="74">
        <v>515</v>
      </c>
      <c r="D4" s="75">
        <v>7700</v>
      </c>
    </row>
    <row r="5" spans="1:5" ht="120" customHeight="1" x14ac:dyDescent="0.15">
      <c r="A5" s="76">
        <v>508</v>
      </c>
      <c r="B5" s="77">
        <v>7700</v>
      </c>
      <c r="C5" s="76">
        <v>517</v>
      </c>
      <c r="D5" s="77">
        <v>5500</v>
      </c>
    </row>
    <row r="6" spans="1:5" ht="120" customHeight="1" x14ac:dyDescent="0.15">
      <c r="A6" s="76">
        <v>511</v>
      </c>
      <c r="B6" s="77">
        <v>5500</v>
      </c>
      <c r="C6" s="76">
        <v>518</v>
      </c>
      <c r="D6" s="77">
        <v>5500</v>
      </c>
    </row>
    <row r="7" spans="1:5" ht="120" customHeight="1" x14ac:dyDescent="0.15">
      <c r="A7" s="76">
        <v>512</v>
      </c>
      <c r="B7" s="77">
        <v>8800</v>
      </c>
      <c r="C7" s="76">
        <v>523</v>
      </c>
      <c r="D7" s="77">
        <v>5500</v>
      </c>
    </row>
    <row r="8" spans="1:5" ht="28.5" x14ac:dyDescent="0.15">
      <c r="D8" s="78" t="s">
        <v>16</v>
      </c>
    </row>
  </sheetData>
  <mergeCells count="1">
    <mergeCell ref="A1:D1"/>
  </mergeCells>
  <phoneticPr fontId="2"/>
  <pageMargins left="0.42" right="0.19" top="0.84" bottom="0.2" header="0.49" footer="0.22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</vt:i4>
      </vt:variant>
    </vt:vector>
  </HeadingPairs>
  <TitlesOfParts>
    <vt:vector size="10" baseType="lpstr">
      <vt:lpstr>病棟別病床表 (2026.5)料金改定後</vt:lpstr>
      <vt:lpstr>病棟別病床表 (2026.4)料金改定前</vt:lpstr>
      <vt:lpstr>2Ｆ (2026.5.1～)</vt:lpstr>
      <vt:lpstr>３Ａ (2026.5.1～)</vt:lpstr>
      <vt:lpstr>3Ｂ (2026.5.1～) </vt:lpstr>
      <vt:lpstr>４Ｂ（2026.5.1～)</vt:lpstr>
      <vt:lpstr>４Ａ（2026.5.1～）</vt:lpstr>
      <vt:lpstr>5F (2026.5.1～)</vt:lpstr>
      <vt:lpstr>'病棟別病床表 (2026.4)料金改定前'!Print_Area</vt:lpstr>
      <vt:lpstr>'病棟別病床表 (2026.5)料金改定後'!Print_Area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iji</dc:creator>
  <cp:lastModifiedBy>karte</cp:lastModifiedBy>
  <cp:lastPrinted>2026-04-08T01:44:37Z</cp:lastPrinted>
  <dcterms:created xsi:type="dcterms:W3CDTF">2004-06-17T05:13:10Z</dcterms:created>
  <dcterms:modified xsi:type="dcterms:W3CDTF">2026-04-09T01:30:39Z</dcterms:modified>
</cp:coreProperties>
</file>